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720" activeTab="1"/>
  </bookViews>
  <sheets>
    <sheet name="18.05.2019 КРЖ" sheetId="1" r:id="rId1"/>
    <sheet name="18.05.2019 Русс.ТР." sheetId="2" r:id="rId2"/>
    <sheet name="18.05.2019 РЖ Обл.Экип" sheetId="3" r:id="rId3"/>
    <sheet name="18.05.2019 СОВ КРЖ" sheetId="4" r:id="rId4"/>
  </sheets>
  <definedNames>
    <definedName name="Excel_BuiltIn__FilterDatabase" localSheetId="0">'18.05.2019 КРЖ'!$A$1:$Y$49</definedName>
  </definedNames>
  <calcPr fullCalcOnLoad="1"/>
</workbook>
</file>

<file path=xl/sharedStrings.xml><?xml version="1.0" encoding="utf-8"?>
<sst xmlns="http://schemas.openxmlformats.org/spreadsheetml/2006/main" count="1133" uniqueCount="339">
  <si>
    <t>МЕЖРЕГИОНАЛЬНАЯ ОБЩЕСТВЕННАЯ  ОРГАНИЗАЦИЯ «ФЕДЕРАЦИЯ РУССКОГО ЖИМА»</t>
  </si>
  <si>
    <t>№№</t>
  </si>
  <si>
    <t>№ жребия</t>
  </si>
  <si>
    <t>Место личное</t>
  </si>
  <si>
    <t>КА (очки)</t>
  </si>
  <si>
    <t>№ МРОО ФРЖ</t>
  </si>
  <si>
    <t>ФИО</t>
  </si>
  <si>
    <t>Дата, месяц, год рожд.</t>
  </si>
  <si>
    <t>Собств. вес (кг)</t>
  </si>
  <si>
    <t>Страна, регион, город</t>
  </si>
  <si>
    <t>вес штанги</t>
  </si>
  <si>
    <t>Результат (повтор.)</t>
  </si>
  <si>
    <t>Тоннаж, кг</t>
  </si>
  <si>
    <t>Рекорды, разряды</t>
  </si>
  <si>
    <t>Тренер спортсмена</t>
  </si>
  <si>
    <t>0167</t>
  </si>
  <si>
    <t>55 кг.</t>
  </si>
  <si>
    <t>Пьянков Константин Григорьевич</t>
  </si>
  <si>
    <t>КЛАССИЧЕСКИЙ  РУССКИЙ  ЖИМ</t>
  </si>
  <si>
    <t>команд. очки</t>
  </si>
  <si>
    <t>25 кг.</t>
  </si>
  <si>
    <t>35 кг.</t>
  </si>
  <si>
    <t>45 кг.</t>
  </si>
  <si>
    <t>75 кг.</t>
  </si>
  <si>
    <t>1448</t>
  </si>
  <si>
    <t>Хабибулин Ильдар Нурисламович</t>
  </si>
  <si>
    <t>100 кг.</t>
  </si>
  <si>
    <t>30 кг.</t>
  </si>
  <si>
    <t>КРЖ.  М, Юноши (до 18 лет включительно), вес штанги 45 кг (абсолют/зачёт);</t>
  </si>
  <si>
    <t>КРЖ.  Мужчины (открытая), вес штанги 55 кг (собст/вес до 75,00 кг);</t>
  </si>
  <si>
    <t>КРЖ.  Женщины (открытая), вес штанги 35 кг (абсолют/зачёт);</t>
  </si>
  <si>
    <t>Россия, г.Санкт-Петербург</t>
  </si>
  <si>
    <t>11 мая 1966 (М,В_2)</t>
  </si>
  <si>
    <t>1 подход</t>
  </si>
  <si>
    <t>2 подход</t>
  </si>
  <si>
    <t>3 подход</t>
  </si>
  <si>
    <t>3 Национальная</t>
  </si>
  <si>
    <t>Судья на помосте</t>
  </si>
  <si>
    <t>Региональная</t>
  </si>
  <si>
    <t>Секретарь соревнований</t>
  </si>
  <si>
    <t>Судья на взвешивании</t>
  </si>
  <si>
    <t>стажёр</t>
  </si>
  <si>
    <t>Судья на регистрации</t>
  </si>
  <si>
    <t>Краснов Марк Владимирович</t>
  </si>
  <si>
    <t>Владимирская обл, г.Ковров</t>
  </si>
  <si>
    <t>Судейская бригада МОО ФРЖ</t>
  </si>
  <si>
    <t>1024</t>
  </si>
  <si>
    <t>Председатель Оргкомитета турнира</t>
  </si>
  <si>
    <t>г.Москва</t>
  </si>
  <si>
    <t>Самсонов Алексей Иванович</t>
  </si>
  <si>
    <t>2 Национальная</t>
  </si>
  <si>
    <t>Петрушин Вячеслав Михайлович</t>
  </si>
  <si>
    <t>0388</t>
  </si>
  <si>
    <t>Владимирская обл, г.Гороховец</t>
  </si>
  <si>
    <t>Главный судья турнира</t>
  </si>
  <si>
    <t>Пьянков К.Г.</t>
  </si>
  <si>
    <t>Реброва Ольга Валерьевна</t>
  </si>
  <si>
    <t>1800</t>
  </si>
  <si>
    <t>«РУССКАЯ   ТРОЙКА»</t>
  </si>
  <si>
    <t>Команд. очки</t>
  </si>
  <si>
    <t>Сумма коэфф.</t>
  </si>
  <si>
    <t>Страна, регион, город, команда</t>
  </si>
  <si>
    <t>Суммарный тоннаж (кг)</t>
  </si>
  <si>
    <t>кол-во повтор.</t>
  </si>
  <si>
    <t>тренер</t>
  </si>
  <si>
    <t>Русс.ТР.   Мужчины (открытая), вес/кат.  до 60,00 кг, (по сумм/тоннажу);</t>
  </si>
  <si>
    <t>Русс.ТР.  Мужчины (открытая), вес/кат. от 60,01 до 70,00 кг, (по сумм/тоннажу);</t>
  </si>
  <si>
    <t>Русс.ТР.  Мужчины (открытая), вес/кат. от 70,01 до 80,00 кг, (по сумм/тоннажу);</t>
  </si>
  <si>
    <t>Русс.ТР.  Мужчины (открытая), вес/кат. от 80,01 до 90,00 кг, (по сумм/тоннажу);</t>
  </si>
  <si>
    <t>Русс.ТР.  Мужчины (открытая), вес/кат. от 90,01 до 100,00 кг, (по сумм/тоннажу);</t>
  </si>
  <si>
    <t>Русс.ТР.  Мужчины (открытая), вес/кат. от 100,01 до 110,00 кг, (по сумм/тоннажу);</t>
  </si>
  <si>
    <t>Русс.ТР.  Мужчины (открытая), вес/кат. от 110,01 до 120,00 кг, (по сумм/тоннажу);</t>
  </si>
  <si>
    <t>РУССКИЙ  ЖИМ Облегчённая ЭКИПИРОВКА</t>
  </si>
  <si>
    <t>РЖ.Обл/экип. Мужчины (открытая), вес штанги 125 кг, абсолют/зачёт;</t>
  </si>
  <si>
    <t>РЖ.Обл/экип. Мужчины (открытая), вес штанги 150 кг, абсолют/зачёт;</t>
  </si>
  <si>
    <t>РЖ.Обл/экип. Мужчины (открытая), вес штанги 200 кг, абсолют/зачёт;</t>
  </si>
  <si>
    <t>Кутузова Марина Николаевна</t>
  </si>
  <si>
    <t>КРЖ.  Женщины «Спортсмены  СОВ», вес штанги 35 кг;</t>
  </si>
  <si>
    <t>Семыкин Евгений Фролович</t>
  </si>
  <si>
    <t>Самсонов А.И.</t>
  </si>
  <si>
    <t>1488</t>
  </si>
  <si>
    <t>26 июня 1973 (М,В_1)</t>
  </si>
  <si>
    <t>Краснов М.В.</t>
  </si>
  <si>
    <t>КРЖ.  Девушки  (до 18 лет включительно), вес штанги 25 кг (абсолют/зачёт);</t>
  </si>
  <si>
    <t>КРЖ.  Женщины (открытая), вес штанги 30 кг (абсолют/зачёт);</t>
  </si>
  <si>
    <t>КРЖ.  Мужчины (открытая), вес штанги 55 кг (собст/вес свыше 75,00 кг);</t>
  </si>
  <si>
    <t>КРЖ.  М, Ветераны 1 (от 40 лет и старше), вес штанги 55 кг (абсолют/зачёт);</t>
  </si>
  <si>
    <t>КРЖ.  Мужчины (открытая), вес штанги 75 кг (абсолют/зачёт);</t>
  </si>
  <si>
    <t>КРЖ.  Мужчины (открытая), вес штанги 100 кг (абсолют/зачёт);</t>
  </si>
  <si>
    <t>Санкт-Петербургское региональное отделение МОО «ФЕДЕРАЦИЯ  РУССКОГО  ЖИМА»</t>
  </si>
  <si>
    <t>Россия, г.Санкт-Петербург, пр. Науки, д.71 клуб «D ATHLETICS»                                                                                                    18 мая 2019 г.</t>
  </si>
  <si>
    <t>Русс.ТР.  Женщины (открытая) абсолютный зачёт по КА;</t>
  </si>
  <si>
    <t>Русс.ТР.  М, Ветераны-1 (от 40 лет и старше), абсолютный зачёт по КА;</t>
  </si>
  <si>
    <t>КРЖ.  Мужчины «Спортсмены СОВ» (открытая), вес штанги 55 кг;</t>
  </si>
  <si>
    <t>Россия, Владимирская обл., г.Гороховец</t>
  </si>
  <si>
    <t>Баяров А.Ю.</t>
  </si>
  <si>
    <t>Россия, Владимирская обл., г.Владимир</t>
  </si>
  <si>
    <t>Дубаневич Владислав Витальевич</t>
  </si>
  <si>
    <t>06 сентября 2000 (Юноша)</t>
  </si>
  <si>
    <t>Дубаневич В.В.</t>
  </si>
  <si>
    <t>Власов Даниил Александрович</t>
  </si>
  <si>
    <t>Руссу Данила Евгеньевич</t>
  </si>
  <si>
    <t>22 марта 2002 (Юноша)</t>
  </si>
  <si>
    <t>Марков Э.</t>
  </si>
  <si>
    <t>Гогунов Антон Викторович</t>
  </si>
  <si>
    <t>03 января 1986 (М)</t>
  </si>
  <si>
    <t>Республика Карелия, п.Шуя</t>
  </si>
  <si>
    <t>Рак Ярослав Григорьевич</t>
  </si>
  <si>
    <t>09 апреля 1986 (М)</t>
  </si>
  <si>
    <t>Бурдынский Евгений Андреевич</t>
  </si>
  <si>
    <t>13 января 1991 (М)</t>
  </si>
  <si>
    <t>Бурдынский Е.А.</t>
  </si>
  <si>
    <t>Россия, г.Москва</t>
  </si>
  <si>
    <t>Лёгоньких Николай Александрович</t>
  </si>
  <si>
    <t>17 октября 1992 (М)</t>
  </si>
  <si>
    <t>Алтайский край, г.Барнаул</t>
  </si>
  <si>
    <t>Лёгоньких Н.А.</t>
  </si>
  <si>
    <t>Гордеев Максим Дмитриевич</t>
  </si>
  <si>
    <t>10 июля 1988 (М)</t>
  </si>
  <si>
    <t>Зубарев Андрей Викторович</t>
  </si>
  <si>
    <t>05 декабря 1977 (М,В_1)</t>
  </si>
  <si>
    <t>Никулин Е.В.</t>
  </si>
  <si>
    <t>23 ноября 1977 (Ж,В_1)</t>
  </si>
  <si>
    <t>Майорова Н.</t>
  </si>
  <si>
    <t>Шинкаренко Оксана Владимировна</t>
  </si>
  <si>
    <t>17 марта 1982 (Ж)</t>
  </si>
  <si>
    <t>Шинкаренко О.В.</t>
  </si>
  <si>
    <t>Абронова Людмила Александровна</t>
  </si>
  <si>
    <t>18 сентября 2000 (Девушка)</t>
  </si>
  <si>
    <t>Курлаев Александр Васильевич</t>
  </si>
  <si>
    <t>05 января 1990 (М)</t>
  </si>
  <si>
    <t>Курлаев А.В.</t>
  </si>
  <si>
    <t>Криган Сергей Георгиевич</t>
  </si>
  <si>
    <t>20 июня 1986 (М)</t>
  </si>
  <si>
    <t>Кресель С.</t>
  </si>
  <si>
    <t>Краснов Марк Вадимович</t>
  </si>
  <si>
    <t>02 ноября 1978 (М,В_1)</t>
  </si>
  <si>
    <t>Орехов Алексей Викторович</t>
  </si>
  <si>
    <t>22 июня 1979 (М)</t>
  </si>
  <si>
    <t>Орехов А.В.</t>
  </si>
  <si>
    <t>Савина Маргарита Сергеевна</t>
  </si>
  <si>
    <t>01 мая 1990 (Ж)</t>
  </si>
  <si>
    <t>Киселева Ольга Николаевна</t>
  </si>
  <si>
    <t>19 января 1982 (Ж)</t>
  </si>
  <si>
    <t>Ахмедова М.</t>
  </si>
  <si>
    <t>Волкова Екатерина Дмитриевна</t>
  </si>
  <si>
    <t>27 декабря 1999 (Юниорка)</t>
  </si>
  <si>
    <t>Тузов П.Г.</t>
  </si>
  <si>
    <t>Чернышев Дмитрий Игоревич</t>
  </si>
  <si>
    <t>24 апреля 1998 (Юниор)</t>
  </si>
  <si>
    <t>Дубинский Василий Анатольевич</t>
  </si>
  <si>
    <t>29 июня 1983 (М)</t>
  </si>
  <si>
    <t>Захаров С.С.</t>
  </si>
  <si>
    <t>Калюков Николай Сергеевич</t>
  </si>
  <si>
    <t>21 мая 1998 (Юниор)</t>
  </si>
  <si>
    <t>Калюков Н.С.</t>
  </si>
  <si>
    <t>Голубенков Олег Николаевич</t>
  </si>
  <si>
    <t>20 ноября 1984 (М)</t>
  </si>
  <si>
    <t>Голубенков О.Н.</t>
  </si>
  <si>
    <t>Кузьмин Анатолий Николаевич</t>
  </si>
  <si>
    <t>09 сентября 1987 (М)</t>
  </si>
  <si>
    <t>Россия, Ленинградская обл., д.Бегуницы</t>
  </si>
  <si>
    <t>Кузьмин А.Н.</t>
  </si>
  <si>
    <t>Апанасевич Денис Александрович</t>
  </si>
  <si>
    <t>21 марта 1980 (М)</t>
  </si>
  <si>
    <t>Апанасевич Д.А.</t>
  </si>
  <si>
    <t>Остапенко К.М.</t>
  </si>
  <si>
    <t>06 марта 1984 (М)</t>
  </si>
  <si>
    <t>Россия, Брянская обл., г.Брянск</t>
  </si>
  <si>
    <t>Шилкин О.</t>
  </si>
  <si>
    <t>Приданников Никита Вячеславович</t>
  </si>
  <si>
    <t>18 июня 1993 (М)</t>
  </si>
  <si>
    <t>Приданников Н.В.</t>
  </si>
  <si>
    <t>Купрейшис Эрнест Альбертович</t>
  </si>
  <si>
    <t>06 января 1990 (М)</t>
  </si>
  <si>
    <t>Купрейшис Э.А.</t>
  </si>
  <si>
    <t>Громов Александр Александрович</t>
  </si>
  <si>
    <t>01 ноября 1999 (Юниор)</t>
  </si>
  <si>
    <t>Мкртчян Герасим Гагики</t>
  </si>
  <si>
    <t>19 января 1992 (М)</t>
  </si>
  <si>
    <t>Россия, Владимирская обл., г.Ковров</t>
  </si>
  <si>
    <t>Мкртчян Г.Г.</t>
  </si>
  <si>
    <t>Асташин Андрей Анатольевич</t>
  </si>
  <si>
    <t>Горохов Александр Геннадьевич</t>
  </si>
  <si>
    <t>18 марта 1983 (М)</t>
  </si>
  <si>
    <t>Горохов А.Г.</t>
  </si>
  <si>
    <t>23 февраля 1969 (М,В_2)</t>
  </si>
  <si>
    <t>Ворошилов Сергей Владимирович</t>
  </si>
  <si>
    <t>Гвоздик Владислав Александрович</t>
  </si>
  <si>
    <t>Стариков Алексей Александрович</t>
  </si>
  <si>
    <t>09 марта 1988 (М)</t>
  </si>
  <si>
    <t>Алимов М.</t>
  </si>
  <si>
    <t>Гумруян А.</t>
  </si>
  <si>
    <t>06 января 1971 (М,В_1)</t>
  </si>
  <si>
    <t>17 марта 1986 (М)</t>
  </si>
  <si>
    <t>Остапенко Кирилл Майевич</t>
  </si>
  <si>
    <t>19 октября 1977 (М,В_1)</t>
  </si>
  <si>
    <t>Крылов Олег Сергеевич</t>
  </si>
  <si>
    <t>04 ноября 1973 (М,В_1)</t>
  </si>
  <si>
    <t>Россия, Ленинградская обл., д.Кудрово</t>
  </si>
  <si>
    <t>Крылов О.С.</t>
  </si>
  <si>
    <t>Смирнов Алексей Евгеньевич</t>
  </si>
  <si>
    <t>18 марта 1971 (М,В_1)</t>
  </si>
  <si>
    <t>Смирнов А.Е.</t>
  </si>
  <si>
    <t>Козлова Мария Сергеевна</t>
  </si>
  <si>
    <t>29 июня 1984 (Ж)</t>
  </si>
  <si>
    <t>Козлова М.С.</t>
  </si>
  <si>
    <t>Кислева Ольга Николаевна</t>
  </si>
  <si>
    <t>Оже Викентий Сергеевич</t>
  </si>
  <si>
    <t>08 мая 1985 (М)</t>
  </si>
  <si>
    <t>Оже В.С.</t>
  </si>
  <si>
    <t>г.Санкт-Петербург</t>
  </si>
  <si>
    <t>Владимирская обл, г.Вязники</t>
  </si>
  <si>
    <t>1767</t>
  </si>
  <si>
    <t>Зверева Наталья Николаевна</t>
  </si>
  <si>
    <t>1736</t>
  </si>
  <si>
    <t>1268</t>
  </si>
  <si>
    <t>1778</t>
  </si>
  <si>
    <t>Калинин Андрей Анатольевич</t>
  </si>
  <si>
    <t>1511</t>
  </si>
  <si>
    <t>Тавтилов Руслан Шакурович</t>
  </si>
  <si>
    <t>26 февраля 1980 (М)</t>
  </si>
  <si>
    <t>Кульпин Никита Сергеевич</t>
  </si>
  <si>
    <t>11 октября 1993 (М)</t>
  </si>
  <si>
    <t>Данилов Владимир Игоревич</t>
  </si>
  <si>
    <t>14 августа 1996 (Юниор)</t>
  </si>
  <si>
    <t>Хасанов Никита Владимирович</t>
  </si>
  <si>
    <t>01 июня 1994 (М)</t>
  </si>
  <si>
    <t>1618</t>
  </si>
  <si>
    <t>Гумруян Аветис Ервандович</t>
  </si>
  <si>
    <t>Зверкова Валерия Ильинична</t>
  </si>
  <si>
    <t>0990</t>
  </si>
  <si>
    <t>Кононова Юлия Игоревна</t>
  </si>
  <si>
    <t>06 декабря 1985 (Ж)</t>
  </si>
  <si>
    <t>Рубин Борис Игоревич</t>
  </si>
  <si>
    <t>16 апреля 1991 (М)</t>
  </si>
  <si>
    <t>Россия, Ленинградская обл., п. Щеглово</t>
  </si>
  <si>
    <t>Филиппов Дмитрий Кириллович</t>
  </si>
  <si>
    <t>27 марта 2002 (Юноша)</t>
  </si>
  <si>
    <t>Прокопенко Илья Павлович</t>
  </si>
  <si>
    <t>02 марта 2002 (Юноша)</t>
  </si>
  <si>
    <t>15 сентября 2002 (Юноша)</t>
  </si>
  <si>
    <t>Филиппов Александр Кириллович</t>
  </si>
  <si>
    <t>Захаров Сергей Николаевич</t>
  </si>
  <si>
    <t>Кузнецов Максим Витальевич</t>
  </si>
  <si>
    <t>19 апреля 2002 (Юноша)</t>
  </si>
  <si>
    <t>Веселов Павел Валерьевич</t>
  </si>
  <si>
    <t>Подгорный Станислав Сергеевич</t>
  </si>
  <si>
    <t>Майорова Наталья Сергеевна</t>
  </si>
  <si>
    <t>0610</t>
  </si>
  <si>
    <t>1133</t>
  </si>
  <si>
    <t>Смирнов Виктор Петрович</t>
  </si>
  <si>
    <t>07 марта 1984</t>
  </si>
  <si>
    <t>Штин Игорь Анатольевич</t>
  </si>
  <si>
    <t>02 октября 1986 (М)</t>
  </si>
  <si>
    <t>Ахмедова Милана Олеговна</t>
  </si>
  <si>
    <t>Крышин Никита Александрович</t>
  </si>
  <si>
    <t>19 октября 1987 (М)</t>
  </si>
  <si>
    <t>Захаров Александр Кириллович</t>
  </si>
  <si>
    <t>09 августа 1988 (М)</t>
  </si>
  <si>
    <t>Кононова Ю.И.</t>
  </si>
  <si>
    <t>Власов Д.А.</t>
  </si>
  <si>
    <t>Гордеев М.Д.</t>
  </si>
  <si>
    <t>Стародубова Ксения Марковна</t>
  </si>
  <si>
    <t>Секретарь на взвешивании</t>
  </si>
  <si>
    <t>стажер</t>
  </si>
  <si>
    <t>14 июня 1990 (Ж)</t>
  </si>
  <si>
    <t>Ахмедова М.О.</t>
  </si>
  <si>
    <t>Захаров А.К.</t>
  </si>
  <si>
    <t>13 сентября 1987 (М)</t>
  </si>
  <si>
    <t>13 мая 1995 (М)</t>
  </si>
  <si>
    <t>Веселов П.В.</t>
  </si>
  <si>
    <t>Прокопенко И.П.</t>
  </si>
  <si>
    <t>Кузнецов М.В.</t>
  </si>
  <si>
    <t>Захаров С.Н.</t>
  </si>
  <si>
    <t>Рак Я.Г.</t>
  </si>
  <si>
    <t>Филиппов А.К.</t>
  </si>
  <si>
    <t>Рубин Б.И.</t>
  </si>
  <si>
    <t>Асташин А.А.</t>
  </si>
  <si>
    <t>Кульпин Н.С.</t>
  </si>
  <si>
    <t>Тавтилов Р.Ш.</t>
  </si>
  <si>
    <t>Ворошилов С.В.</t>
  </si>
  <si>
    <t>Крышин Н.А.</t>
  </si>
  <si>
    <t>Филлипов Д.К.</t>
  </si>
  <si>
    <t>Громов А.А.</t>
  </si>
  <si>
    <t>Штин И.А.</t>
  </si>
  <si>
    <t>Данилов В.И.</t>
  </si>
  <si>
    <t>Смирнов В.П.</t>
  </si>
  <si>
    <t>Хасанов Н.В.</t>
  </si>
  <si>
    <t>Гумруян А.Е.</t>
  </si>
  <si>
    <t>Россия, Владимирская обл., г.Вязники</t>
  </si>
  <si>
    <t>25 июня 1978 (Ж)</t>
  </si>
  <si>
    <t>12 июня 1959 (М,В_2)</t>
  </si>
  <si>
    <t xml:space="preserve">23 февраля 1969 (М,В_2) </t>
  </si>
  <si>
    <t>Первый открытый Межрегиональный Мастерский турнир по русскому жиму
 #В ПИТЕРЕ ЖАТЬ</t>
  </si>
  <si>
    <t>1862</t>
  </si>
  <si>
    <t>Зверкова В.И.</t>
  </si>
  <si>
    <t>Россия, Владимирская обл, г.Гороховец</t>
  </si>
  <si>
    <t>21 февраля 2005 (Мл.Дев_2)</t>
  </si>
  <si>
    <t>1842</t>
  </si>
  <si>
    <t>1858</t>
  </si>
  <si>
    <t>3_спортивный</t>
  </si>
  <si>
    <t>1_спортивный</t>
  </si>
  <si>
    <t>3_юношеский</t>
  </si>
  <si>
    <t>1_юношеский</t>
  </si>
  <si>
    <t>2_спортивный</t>
  </si>
  <si>
    <t>б/р</t>
  </si>
  <si>
    <t>12 февраля 2002 (Юноша)</t>
  </si>
  <si>
    <t>1848</t>
  </si>
  <si>
    <t>МСМК_ФРЖ</t>
  </si>
  <si>
    <t>1855</t>
  </si>
  <si>
    <t>МС_ФРЖ</t>
  </si>
  <si>
    <t>КМС_ФРЖ</t>
  </si>
  <si>
    <t>1856</t>
  </si>
  <si>
    <t>Россия, Владимирская обл, г.Ковров</t>
  </si>
  <si>
    <t>Россия, Мурманская обл, г.Североморск</t>
  </si>
  <si>
    <t>06 мая 1980 (М)</t>
  </si>
  <si>
    <t>Россия, г.Санкт-Петербург, пр.Науки, д.71, клуб «D ATHLETICS»                                                                                                    18 мая 2019 г.</t>
  </si>
  <si>
    <t>Россия, Владимиркая обл, г.Вязники</t>
  </si>
  <si>
    <t>Россия, Нижегородская обл, г.Нижний Новгород</t>
  </si>
  <si>
    <t>Россия, Нижегородская обл, г.Володарск</t>
  </si>
  <si>
    <r>
      <rPr>
        <sz val="12"/>
        <color indexed="10"/>
        <rFont val="Times New Roman"/>
        <family val="1"/>
      </rPr>
      <t xml:space="preserve">ЗТ_ФРЖ </t>
    </r>
    <r>
      <rPr>
        <sz val="12"/>
        <rFont val="Times New Roman"/>
        <family val="1"/>
      </rPr>
      <t>Ерёменко_И.А.</t>
    </r>
  </si>
  <si>
    <r>
      <rPr>
        <sz val="12"/>
        <color indexed="10"/>
        <rFont val="Times New Roman"/>
        <family val="1"/>
      </rPr>
      <t xml:space="preserve">ЗТ_ФРЖ </t>
    </r>
    <r>
      <rPr>
        <sz val="12"/>
        <rFont val="Times New Roman"/>
        <family val="1"/>
      </rPr>
      <t>Гальцов_А.П.</t>
    </r>
  </si>
  <si>
    <r>
      <rPr>
        <sz val="12"/>
        <color indexed="10"/>
        <rFont val="Times New Roman"/>
        <family val="1"/>
      </rPr>
      <t xml:space="preserve">ЗТ_ФРЖ </t>
    </r>
    <r>
      <rPr>
        <sz val="12"/>
        <color indexed="8"/>
        <rFont val="Times New Roman"/>
        <family val="1"/>
      </rPr>
      <t>Петрушин_В.М.</t>
    </r>
  </si>
  <si>
    <t>Владимирское региональное отделение МОО «ФЕДЕРАЦИЯ  РУССКОГО  ЖИМА»</t>
  </si>
  <si>
    <t>11 октября 1972 (М,В_1,СОВ)</t>
  </si>
  <si>
    <t>0830</t>
  </si>
  <si>
    <t>20 ноября 1988 (М)</t>
  </si>
  <si>
    <t>1854</t>
  </si>
  <si>
    <t>27.   Русс.ТР.  Мужчины (открытая), вес/кат. свыше 120,00 кг, (по сумм/тоннажу);</t>
  </si>
  <si>
    <t>1747</t>
  </si>
  <si>
    <t>Россия, Владимирская обл, г.Владимир</t>
  </si>
  <si>
    <t>Россия, Брянская обл, г. Брянск</t>
  </si>
  <si>
    <r>
      <t xml:space="preserve">27 марта 2002 </t>
    </r>
    <r>
      <rPr>
        <sz val="14"/>
        <color indexed="10"/>
        <rFont val="Times New Roman"/>
        <family val="1"/>
      </rPr>
      <t>(Юноша)</t>
    </r>
  </si>
  <si>
    <r>
      <rPr>
        <sz val="14"/>
        <color indexed="10"/>
        <rFont val="Times New Roman"/>
        <family val="1"/>
      </rPr>
      <t>Превышены Рекорды России;</t>
    </r>
    <r>
      <rPr>
        <sz val="14"/>
        <rFont val="Times New Roman"/>
        <family val="1"/>
      </rPr>
      <t xml:space="preserve"> б/р</t>
    </r>
  </si>
  <si>
    <r>
      <rPr>
        <sz val="14"/>
        <color indexed="10"/>
        <rFont val="Times New Roman"/>
        <family val="1"/>
      </rPr>
      <t xml:space="preserve">Превышен Рекорд России; </t>
    </r>
    <r>
      <rPr>
        <sz val="14"/>
        <rFont val="Times New Roman"/>
        <family val="1"/>
      </rPr>
      <t>МС_ФРЖ</t>
    </r>
  </si>
  <si>
    <r>
      <rPr>
        <b/>
        <sz val="12"/>
        <color indexed="10"/>
        <rFont val="Times New Roman"/>
        <family val="1"/>
      </rPr>
      <t xml:space="preserve">Рекорд России КРЖ; </t>
    </r>
    <r>
      <rPr>
        <sz val="12"/>
        <rFont val="Times New Roman"/>
        <family val="1"/>
      </rPr>
      <t>МСМК_ФРЖ</t>
    </r>
  </si>
  <si>
    <r>
      <t xml:space="preserve">11 мая 1966 </t>
    </r>
    <r>
      <rPr>
        <sz val="12"/>
        <color indexed="10"/>
        <rFont val="Times New Roman"/>
        <family val="1"/>
      </rPr>
      <t>(М,В_2)</t>
    </r>
  </si>
  <si>
    <t>изменения в русской тройке у Козловой в последнем подходе, в весовой от 70 до 80 первые места и у Калинина и от 90 до 100 последние 2 места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</si>
</sst>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\-??_);_(@_)"/>
    <numFmt numFmtId="175" formatCode="_-* #,##0.00_р_._-;\-* #,##0.00_р_._-;_-* \-??_р_._-;_-@_-"/>
    <numFmt numFmtId="176" formatCode="dddd&quot;, &quot;mmmm\ dd&quot;, &quot;yyyy"/>
    <numFmt numFmtId="177" formatCode="0.000"/>
    <numFmt numFmtId="178" formatCode="_(* #,##0.00_);_(* \(#,##0.00\);_(* &quot;-&quot;??_);_(@_)"/>
    <numFmt numFmtId="179" formatCode="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dd/mm/yy"/>
  </numFmts>
  <fonts count="85">
    <font>
      <sz val="11"/>
      <color indexed="8"/>
      <name val="Calibri"/>
      <family val="2"/>
    </font>
    <font>
      <sz val="10"/>
      <name val="Arial"/>
      <family val="0"/>
    </font>
    <font>
      <u val="single"/>
      <sz val="6"/>
      <color indexed="12"/>
      <name val="Arial Cyr"/>
      <family val="2"/>
    </font>
    <font>
      <sz val="10"/>
      <name val="Arial Cyr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9"/>
      <name val="Times New Roman"/>
      <family val="1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14"/>
      <name val="Arial Cyr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22"/>
      <color indexed="8"/>
      <name val="Times New Roman"/>
      <family val="1"/>
    </font>
    <font>
      <b/>
      <sz val="20"/>
      <color indexed="9"/>
      <name val="Times New Roman"/>
      <family val="1"/>
    </font>
    <font>
      <b/>
      <sz val="22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ymbol"/>
      <family val="1"/>
    </font>
    <font>
      <sz val="16"/>
      <color indexed="8"/>
      <name val="Arial"/>
      <family val="2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/>
      <name val="Times New Roman"/>
      <family val="1"/>
    </font>
    <font>
      <b/>
      <sz val="16"/>
      <color theme="0"/>
      <name val="Times New Roman"/>
      <family val="1"/>
    </font>
    <font>
      <sz val="10"/>
      <color rgb="FF000000"/>
      <name val="Symbol"/>
      <family val="1"/>
    </font>
    <font>
      <sz val="16"/>
      <color rgb="FF000000"/>
      <name val="Arial"/>
      <family val="2"/>
    </font>
    <font>
      <b/>
      <sz val="1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sz val="14"/>
      <color rgb="FF00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8" fontId="1" fillId="0" borderId="0" applyFont="0" applyFill="0" applyBorder="0" applyAlignment="0" applyProtection="0"/>
    <xf numFmtId="174" fontId="0" fillId="0" borderId="0" applyFill="0" applyBorder="0" applyAlignment="0" applyProtection="0"/>
    <xf numFmtId="0" fontId="74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shrinkToFi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0" borderId="11" xfId="57" applyFont="1" applyFill="1" applyBorder="1" applyAlignment="1">
      <alignment horizontal="center" vertical="center" wrapText="1"/>
      <protection/>
    </xf>
    <xf numFmtId="1" fontId="17" fillId="0" borderId="11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2" fontId="23" fillId="33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4" fontId="15" fillId="0" borderId="11" xfId="53" applyNumberFormat="1" applyFont="1" applyFill="1" applyBorder="1" applyAlignment="1">
      <alignment horizontal="center" vertical="center" wrapText="1"/>
      <protection/>
    </xf>
    <xf numFmtId="1" fontId="25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 shrinkToFit="1"/>
    </xf>
    <xf numFmtId="0" fontId="26" fillId="0" borderId="0" xfId="0" applyFont="1" applyBorder="1" applyAlignment="1">
      <alignment horizontal="center" vertical="center" wrapText="1"/>
    </xf>
    <xf numFmtId="49" fontId="21" fillId="34" borderId="11" xfId="0" applyNumberFormat="1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8" fillId="0" borderId="0" xfId="0" applyFont="1" applyAlignment="1">
      <alignment vertical="center"/>
    </xf>
    <xf numFmtId="0" fontId="19" fillId="0" borderId="11" xfId="0" applyFont="1" applyFill="1" applyBorder="1" applyAlignment="1">
      <alignment horizontal="left" vertical="center" wrapText="1" shrinkToFit="1"/>
    </xf>
    <xf numFmtId="1" fontId="23" fillId="0" borderId="11" xfId="53" applyNumberFormat="1" applyFont="1" applyFill="1" applyBorder="1" applyAlignment="1">
      <alignment horizontal="center" vertical="center" wrapText="1"/>
      <protection/>
    </xf>
    <xf numFmtId="0" fontId="24" fillId="35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1" fillId="9" borderId="11" xfId="0" applyNumberFormat="1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1" fillId="5" borderId="11" xfId="0" applyNumberFormat="1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horizontal="center" vertical="center" wrapText="1"/>
    </xf>
    <xf numFmtId="0" fontId="21" fillId="13" borderId="11" xfId="0" applyNumberFormat="1" applyFont="1" applyFill="1" applyBorder="1" applyAlignment="1">
      <alignment horizontal="center" vertical="center" wrapText="1"/>
    </xf>
    <xf numFmtId="0" fontId="75" fillId="37" borderId="11" xfId="0" applyFont="1" applyFill="1" applyBorder="1" applyAlignment="1">
      <alignment horizontal="center" vertical="center" wrapText="1"/>
    </xf>
    <xf numFmtId="0" fontId="76" fillId="38" borderId="11" xfId="0" applyNumberFormat="1" applyFont="1" applyFill="1" applyBorder="1" applyAlignment="1">
      <alignment horizontal="center" vertical="center" wrapText="1"/>
    </xf>
    <xf numFmtId="0" fontId="21" fillId="39" borderId="11" xfId="0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1" fontId="12" fillId="0" borderId="11" xfId="53" applyNumberFormat="1" applyFont="1" applyFill="1" applyBorder="1" applyAlignment="1">
      <alignment horizontal="center" vertical="center" wrapText="1"/>
      <protection/>
    </xf>
    <xf numFmtId="0" fontId="24" fillId="40" borderId="12" xfId="0" applyFont="1" applyFill="1" applyBorder="1" applyAlignment="1">
      <alignment horizontal="center" vertical="center" wrapText="1"/>
    </xf>
    <xf numFmtId="0" fontId="12" fillId="0" borderId="0" xfId="53" applyFont="1" applyAlignment="1">
      <alignment wrapText="1"/>
      <protection/>
    </xf>
    <xf numFmtId="0" fontId="18" fillId="0" borderId="0" xfId="0" applyFont="1" applyBorder="1" applyAlignment="1">
      <alignment horizontal="center" vertical="center" wrapText="1"/>
    </xf>
    <xf numFmtId="49" fontId="21" fillId="41" borderId="12" xfId="0" applyNumberFormat="1" applyFont="1" applyFill="1" applyBorder="1" applyAlignment="1">
      <alignment horizontal="center" vertical="center" wrapText="1"/>
    </xf>
    <xf numFmtId="0" fontId="18" fillId="0" borderId="0" xfId="53" applyFont="1" applyAlignment="1">
      <alignment horizontal="center" vertical="center"/>
      <protection/>
    </xf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15" fillId="0" borderId="11" xfId="6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6" fillId="42" borderId="11" xfId="53" applyFont="1" applyFill="1" applyBorder="1" applyAlignment="1">
      <alignment horizontal="center" vertical="center" wrapText="1"/>
      <protection/>
    </xf>
    <xf numFmtId="0" fontId="12" fillId="42" borderId="11" xfId="53" applyFont="1" applyFill="1" applyBorder="1" applyAlignment="1">
      <alignment horizontal="center" vertical="center" wrapText="1"/>
      <protection/>
    </xf>
    <xf numFmtId="0" fontId="12" fillId="43" borderId="11" xfId="53" applyFont="1" applyFill="1" applyBorder="1" applyAlignment="1">
      <alignment horizontal="center" vertical="center" wrapText="1"/>
      <protection/>
    </xf>
    <xf numFmtId="0" fontId="16" fillId="43" borderId="11" xfId="53" applyFont="1" applyFill="1" applyBorder="1" applyAlignment="1">
      <alignment horizontal="center" vertical="center" wrapText="1"/>
      <protection/>
    </xf>
    <xf numFmtId="0" fontId="12" fillId="44" borderId="11" xfId="53" applyFont="1" applyFill="1" applyBorder="1" applyAlignment="1">
      <alignment horizontal="center" vertical="center" wrapText="1"/>
      <protection/>
    </xf>
    <xf numFmtId="0" fontId="16" fillId="44" borderId="11" xfId="53" applyFont="1" applyFill="1" applyBorder="1" applyAlignment="1">
      <alignment horizontal="center" vertical="center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2" fontId="14" fillId="45" borderId="10" xfId="53" applyNumberFormat="1" applyFont="1" applyFill="1" applyBorder="1" applyAlignment="1">
      <alignment horizontal="left" vertical="center" wrapText="1"/>
      <protection/>
    </xf>
    <xf numFmtId="2" fontId="14" fillId="42" borderId="10" xfId="53" applyNumberFormat="1" applyFont="1" applyFill="1" applyBorder="1" applyAlignment="1">
      <alignment horizontal="center" vertical="center" wrapText="1"/>
      <protection/>
    </xf>
    <xf numFmtId="0" fontId="14" fillId="42" borderId="10" xfId="53" applyFont="1" applyFill="1" applyBorder="1" applyAlignment="1">
      <alignment horizontal="center" vertical="center" wrapText="1"/>
      <protection/>
    </xf>
    <xf numFmtId="2" fontId="23" fillId="42" borderId="10" xfId="53" applyNumberFormat="1" applyFont="1" applyFill="1" applyBorder="1" applyAlignment="1">
      <alignment horizontal="center" vertical="center" wrapText="1"/>
      <protection/>
    </xf>
    <xf numFmtId="2" fontId="14" fillId="43" borderId="10" xfId="53" applyNumberFormat="1" applyFont="1" applyFill="1" applyBorder="1" applyAlignment="1">
      <alignment horizontal="center" vertical="center" wrapText="1"/>
      <protection/>
    </xf>
    <xf numFmtId="0" fontId="14" fillId="43" borderId="10" xfId="53" applyFont="1" applyFill="1" applyBorder="1" applyAlignment="1">
      <alignment horizontal="center" vertical="center" wrapText="1"/>
      <protection/>
    </xf>
    <xf numFmtId="2" fontId="14" fillId="44" borderId="10" xfId="53" applyNumberFormat="1" applyFont="1" applyFill="1" applyBorder="1" applyAlignment="1">
      <alignment horizontal="center" vertical="center" wrapText="1"/>
      <protection/>
    </xf>
    <xf numFmtId="0" fontId="14" fillId="44" borderId="10" xfId="53" applyFont="1" applyFill="1" applyBorder="1" applyAlignment="1">
      <alignment horizontal="center" vertical="center" wrapText="1"/>
      <protection/>
    </xf>
    <xf numFmtId="2" fontId="23" fillId="46" borderId="10" xfId="53" applyNumberFormat="1" applyFont="1" applyFill="1" applyBorder="1" applyAlignment="1">
      <alignment horizontal="center" vertical="center" wrapText="1"/>
      <protection/>
    </xf>
    <xf numFmtId="2" fontId="23" fillId="47" borderId="10" xfId="53" applyNumberFormat="1" applyFont="1" applyFill="1" applyBorder="1" applyAlignment="1">
      <alignment horizontal="center" vertical="center" wrapText="1"/>
      <protection/>
    </xf>
    <xf numFmtId="2" fontId="14" fillId="45" borderId="10" xfId="53" applyNumberFormat="1" applyFont="1" applyFill="1" applyBorder="1" applyAlignment="1">
      <alignment horizontal="center" vertical="center" wrapText="1"/>
      <protection/>
    </xf>
    <xf numFmtId="2" fontId="14" fillId="0" borderId="10" xfId="53" applyNumberFormat="1" applyFont="1" applyFill="1" applyBorder="1" applyAlignment="1">
      <alignment horizontal="center" vertical="center" wrapText="1"/>
      <protection/>
    </xf>
    <xf numFmtId="2" fontId="23" fillId="0" borderId="10" xfId="53" applyNumberFormat="1" applyFont="1" applyFill="1" applyBorder="1" applyAlignment="1">
      <alignment horizontal="center" vertical="center" wrapText="1"/>
      <protection/>
    </xf>
    <xf numFmtId="0" fontId="17" fillId="0" borderId="11" xfId="54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14" fontId="15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30" fillId="48" borderId="10" xfId="0" applyNumberFormat="1" applyFont="1" applyFill="1" applyBorder="1" applyAlignment="1">
      <alignment horizontal="center" vertical="center" wrapText="1"/>
    </xf>
    <xf numFmtId="0" fontId="78" fillId="49" borderId="0" xfId="0" applyFont="1" applyFill="1" applyAlignment="1">
      <alignment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4" fontId="17" fillId="0" borderId="11" xfId="53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center" vertical="center" wrapText="1"/>
    </xf>
    <xf numFmtId="0" fontId="31" fillId="50" borderId="12" xfId="0" applyFont="1" applyFill="1" applyBorder="1" applyAlignment="1">
      <alignment horizontal="center" vertical="center" wrapText="1"/>
    </xf>
    <xf numFmtId="0" fontId="21" fillId="51" borderId="11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 shrinkToFit="1"/>
    </xf>
    <xf numFmtId="0" fontId="14" fillId="0" borderId="11" xfId="0" applyFont="1" applyFill="1" applyBorder="1" applyAlignment="1">
      <alignment horizontal="left" vertical="center" wrapText="1" shrinkToFit="1"/>
    </xf>
    <xf numFmtId="0" fontId="17" fillId="0" borderId="11" xfId="0" applyFont="1" applyFill="1" applyBorder="1" applyAlignment="1">
      <alignment horizontal="left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23" fillId="52" borderId="10" xfId="53" applyNumberFormat="1" applyFont="1" applyFill="1" applyBorder="1" applyAlignment="1">
      <alignment horizontal="center" vertical="center" wrapText="1"/>
      <protection/>
    </xf>
    <xf numFmtId="2" fontId="14" fillId="3" borderId="10" xfId="53" applyNumberFormat="1" applyFont="1" applyFill="1" applyBorder="1" applyAlignment="1">
      <alignment horizontal="center" vertical="center" wrapText="1"/>
      <protection/>
    </xf>
    <xf numFmtId="0" fontId="14" fillId="3" borderId="10" xfId="53" applyFont="1" applyFill="1" applyBorder="1" applyAlignment="1">
      <alignment horizontal="center" vertical="center" wrapText="1"/>
      <protection/>
    </xf>
    <xf numFmtId="2" fontId="23" fillId="3" borderId="10" xfId="53" applyNumberFormat="1" applyFont="1" applyFill="1" applyBorder="1" applyAlignment="1">
      <alignment horizontal="center" vertical="center" wrapText="1"/>
      <protection/>
    </xf>
    <xf numFmtId="2" fontId="14" fillId="7" borderId="10" xfId="53" applyNumberFormat="1" applyFont="1" applyFill="1" applyBorder="1" applyAlignment="1">
      <alignment horizontal="center" vertical="center" wrapText="1"/>
      <protection/>
    </xf>
    <xf numFmtId="0" fontId="14" fillId="7" borderId="10" xfId="53" applyFont="1" applyFill="1" applyBorder="1" applyAlignment="1">
      <alignment horizontal="center" vertical="center" wrapText="1"/>
      <protection/>
    </xf>
    <xf numFmtId="2" fontId="23" fillId="7" borderId="10" xfId="53" applyNumberFormat="1" applyFont="1" applyFill="1" applyBorder="1" applyAlignment="1">
      <alignment horizontal="center" vertical="center" wrapText="1"/>
      <protection/>
    </xf>
    <xf numFmtId="2" fontId="14" fillId="2" borderId="10" xfId="53" applyNumberFormat="1" applyFont="1" applyFill="1" applyBorder="1" applyAlignment="1">
      <alignment horizontal="center" vertical="center" wrapText="1"/>
      <protection/>
    </xf>
    <xf numFmtId="0" fontId="14" fillId="2" borderId="10" xfId="53" applyFont="1" applyFill="1" applyBorder="1" applyAlignment="1">
      <alignment horizontal="center" vertical="center" wrapText="1"/>
      <protection/>
    </xf>
    <xf numFmtId="2" fontId="23" fillId="2" borderId="10" xfId="53" applyNumberFormat="1" applyFont="1" applyFill="1" applyBorder="1" applyAlignment="1">
      <alignment horizontal="center" vertical="center" wrapText="1"/>
      <protection/>
    </xf>
    <xf numFmtId="14" fontId="17" fillId="0" borderId="10" xfId="0" applyNumberFormat="1" applyFont="1" applyBorder="1" applyAlignment="1">
      <alignment horizontal="center" vertical="center" wrapText="1"/>
    </xf>
    <xf numFmtId="2" fontId="23" fillId="53" borderId="10" xfId="53" applyNumberFormat="1" applyFont="1" applyFill="1" applyBorder="1" applyAlignment="1">
      <alignment horizontal="center" vertical="center" wrapText="1"/>
      <protection/>
    </xf>
    <xf numFmtId="2" fontId="23" fillId="54" borderId="10" xfId="53" applyNumberFormat="1" applyFont="1" applyFill="1" applyBorder="1" applyAlignment="1">
      <alignment horizontal="center" vertical="center" wrapText="1"/>
      <protection/>
    </xf>
    <xf numFmtId="2" fontId="24" fillId="55" borderId="10" xfId="53" applyNumberFormat="1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left" vertical="center" shrinkToFit="1"/>
    </xf>
    <xf numFmtId="2" fontId="14" fillId="0" borderId="13" xfId="53" applyNumberFormat="1" applyFont="1" applyFill="1" applyBorder="1" applyAlignment="1">
      <alignment horizontal="center" vertical="center" wrapText="1"/>
      <protection/>
    </xf>
    <xf numFmtId="2" fontId="14" fillId="42" borderId="14" xfId="53" applyNumberFormat="1" applyFont="1" applyFill="1" applyBorder="1" applyAlignment="1">
      <alignment horizontal="center" vertical="center" wrapText="1"/>
      <protection/>
    </xf>
    <xf numFmtId="2" fontId="14" fillId="45" borderId="12" xfId="53" applyNumberFormat="1" applyFont="1" applyFill="1" applyBorder="1" applyAlignment="1">
      <alignment horizontal="left" vertical="center" wrapText="1"/>
      <protection/>
    </xf>
    <xf numFmtId="14" fontId="17" fillId="0" borderId="12" xfId="0" applyNumberFormat="1" applyFont="1" applyBorder="1" applyAlignment="1">
      <alignment horizontal="center" vertical="center" wrapText="1"/>
    </xf>
    <xf numFmtId="2" fontId="14" fillId="45" borderId="12" xfId="53" applyNumberFormat="1" applyFont="1" applyFill="1" applyBorder="1" applyAlignment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6" fillId="42" borderId="15" xfId="53" applyFont="1" applyFill="1" applyBorder="1" applyAlignment="1">
      <alignment horizontal="center" vertical="center" wrapText="1"/>
      <protection/>
    </xf>
    <xf numFmtId="0" fontId="17" fillId="0" borderId="16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 shrinkToFit="1"/>
    </xf>
    <xf numFmtId="0" fontId="17" fillId="0" borderId="11" xfId="0" applyFont="1" applyFill="1" applyBorder="1" applyAlignment="1">
      <alignment vertical="center" wrapText="1"/>
    </xf>
    <xf numFmtId="0" fontId="14" fillId="0" borderId="10" xfId="53" applyFont="1" applyFill="1" applyBorder="1" applyAlignment="1">
      <alignment horizontal="center" vertical="center" wrapText="1"/>
      <protection/>
    </xf>
    <xf numFmtId="0" fontId="20" fillId="0" borderId="12" xfId="0" applyFont="1" applyBorder="1" applyAlignment="1">
      <alignment vertical="center" wrapText="1"/>
    </xf>
    <xf numFmtId="0" fontId="15" fillId="0" borderId="12" xfId="53" applyFont="1" applyFill="1" applyBorder="1" applyAlignment="1">
      <alignment horizontal="center" vertical="center" wrapText="1"/>
      <protection/>
    </xf>
    <xf numFmtId="49" fontId="13" fillId="56" borderId="11" xfId="0" applyNumberFormat="1" applyFont="1" applyFill="1" applyBorder="1" applyAlignment="1">
      <alignment horizontal="center" vertical="center"/>
    </xf>
    <xf numFmtId="49" fontId="13" fillId="41" borderId="11" xfId="0" applyNumberFormat="1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Border="1" applyAlignment="1">
      <alignment horizontal="left" vertical="center" wrapText="1" shrinkToFit="1"/>
    </xf>
    <xf numFmtId="0" fontId="15" fillId="0" borderId="11" xfId="0" applyFont="1" applyBorder="1" applyAlignment="1">
      <alignment horizontal="left" vertical="center" wrapText="1" shrinkToFit="1"/>
    </xf>
    <xf numFmtId="49" fontId="13" fillId="41" borderId="11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16" fillId="42" borderId="12" xfId="53" applyFont="1" applyFill="1" applyBorder="1" applyAlignment="1">
      <alignment horizontal="center" vertical="center" wrapText="1"/>
      <protection/>
    </xf>
    <xf numFmtId="0" fontId="12" fillId="42" borderId="12" xfId="53" applyFont="1" applyFill="1" applyBorder="1" applyAlignment="1">
      <alignment horizontal="center" vertical="center" wrapText="1"/>
      <protection/>
    </xf>
    <xf numFmtId="0" fontId="12" fillId="43" borderId="12" xfId="53" applyFont="1" applyFill="1" applyBorder="1" applyAlignment="1">
      <alignment horizontal="center" vertical="center" wrapText="1"/>
      <protection/>
    </xf>
    <xf numFmtId="0" fontId="16" fillId="43" borderId="12" xfId="53" applyFont="1" applyFill="1" applyBorder="1" applyAlignment="1">
      <alignment horizontal="center" vertical="center" wrapText="1"/>
      <protection/>
    </xf>
    <xf numFmtId="0" fontId="12" fillId="44" borderId="12" xfId="53" applyFont="1" applyFill="1" applyBorder="1" applyAlignment="1">
      <alignment horizontal="center" vertical="center" wrapText="1"/>
      <protection/>
    </xf>
    <xf numFmtId="0" fontId="16" fillId="44" borderId="12" xfId="53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 wrapText="1"/>
    </xf>
    <xf numFmtId="2" fontId="14" fillId="0" borderId="12" xfId="53" applyNumberFormat="1" applyFont="1" applyFill="1" applyBorder="1" applyAlignment="1">
      <alignment horizontal="center" vertical="center" wrapText="1"/>
      <protection/>
    </xf>
    <xf numFmtId="2" fontId="14" fillId="42" borderId="12" xfId="53" applyNumberFormat="1" applyFont="1" applyFill="1" applyBorder="1" applyAlignment="1">
      <alignment horizontal="center" vertical="center" wrapText="1"/>
      <protection/>
    </xf>
    <xf numFmtId="0" fontId="14" fillId="42" borderId="12" xfId="53" applyFont="1" applyFill="1" applyBorder="1" applyAlignment="1">
      <alignment horizontal="center" vertical="center" wrapText="1"/>
      <protection/>
    </xf>
    <xf numFmtId="2" fontId="23" fillId="42" borderId="12" xfId="53" applyNumberFormat="1" applyFont="1" applyFill="1" applyBorder="1" applyAlignment="1">
      <alignment horizontal="center" vertical="center" wrapText="1"/>
      <protection/>
    </xf>
    <xf numFmtId="2" fontId="14" fillId="43" borderId="12" xfId="53" applyNumberFormat="1" applyFont="1" applyFill="1" applyBorder="1" applyAlignment="1">
      <alignment horizontal="center" vertical="center" wrapText="1"/>
      <protection/>
    </xf>
    <xf numFmtId="0" fontId="14" fillId="43" borderId="12" xfId="53" applyFont="1" applyFill="1" applyBorder="1" applyAlignment="1">
      <alignment horizontal="center" vertical="center" wrapText="1"/>
      <protection/>
    </xf>
    <xf numFmtId="2" fontId="23" fillId="47" borderId="12" xfId="53" applyNumberFormat="1" applyFont="1" applyFill="1" applyBorder="1" applyAlignment="1">
      <alignment horizontal="center" vertical="center" wrapText="1"/>
      <protection/>
    </xf>
    <xf numFmtId="2" fontId="14" fillId="44" borderId="12" xfId="53" applyNumberFormat="1" applyFont="1" applyFill="1" applyBorder="1" applyAlignment="1">
      <alignment horizontal="center" vertical="center" wrapText="1"/>
      <protection/>
    </xf>
    <xf numFmtId="0" fontId="14" fillId="44" borderId="12" xfId="53" applyFont="1" applyFill="1" applyBorder="1" applyAlignment="1">
      <alignment horizontal="center" vertical="center" wrapText="1"/>
      <protection/>
    </xf>
    <xf numFmtId="2" fontId="23" fillId="46" borderId="12" xfId="53" applyNumberFormat="1" applyFont="1" applyFill="1" applyBorder="1" applyAlignment="1">
      <alignment horizontal="center" vertical="center" wrapText="1"/>
      <protection/>
    </xf>
    <xf numFmtId="0" fontId="14" fillId="0" borderId="12" xfId="53" applyFont="1" applyFill="1" applyBorder="1" applyAlignment="1">
      <alignment horizontal="center" vertical="center" wrapText="1"/>
      <protection/>
    </xf>
    <xf numFmtId="2" fontId="23" fillId="0" borderId="12" xfId="53" applyNumberFormat="1" applyFont="1" applyFill="1" applyBorder="1" applyAlignment="1">
      <alignment horizontal="center" vertical="center" wrapText="1"/>
      <protection/>
    </xf>
    <xf numFmtId="49" fontId="13" fillId="56" borderId="10" xfId="0" applyNumberFormat="1" applyFont="1" applyFill="1" applyBorder="1" applyAlignment="1">
      <alignment horizontal="center" vertical="center" wrapText="1"/>
    </xf>
    <xf numFmtId="49" fontId="13" fillId="41" borderId="10" xfId="0" applyNumberFormat="1" applyFont="1" applyFill="1" applyBorder="1" applyAlignment="1">
      <alignment horizontal="center" vertical="center" wrapText="1"/>
    </xf>
    <xf numFmtId="2" fontId="21" fillId="0" borderId="10" xfId="53" applyNumberFormat="1" applyFont="1" applyFill="1" applyBorder="1" applyAlignment="1">
      <alignment horizontal="center" vertical="center" wrapText="1"/>
      <protection/>
    </xf>
    <xf numFmtId="2" fontId="14" fillId="0" borderId="11" xfId="53" applyNumberFormat="1" applyFont="1" applyFill="1" applyBorder="1" applyAlignment="1">
      <alignment horizontal="left" vertical="center" wrapText="1"/>
      <protection/>
    </xf>
    <xf numFmtId="49" fontId="21" fillId="0" borderId="12" xfId="0" applyNumberFormat="1" applyFont="1" applyFill="1" applyBorder="1" applyAlignment="1">
      <alignment horizontal="center" vertical="center" wrapText="1"/>
    </xf>
    <xf numFmtId="49" fontId="23" fillId="41" borderId="17" xfId="0" applyNumberFormat="1" applyFont="1" applyFill="1" applyBorder="1" applyAlignment="1">
      <alignment horizontal="center" vertical="center" wrapText="1"/>
    </xf>
    <xf numFmtId="2" fontId="79" fillId="0" borderId="10" xfId="53" applyNumberFormat="1" applyFont="1" applyFill="1" applyBorder="1" applyAlignment="1">
      <alignment horizontal="center" vertical="center" wrapText="1"/>
      <protection/>
    </xf>
    <xf numFmtId="2" fontId="80" fillId="3" borderId="10" xfId="53" applyNumberFormat="1" applyFont="1" applyFill="1" applyBorder="1" applyAlignment="1">
      <alignment horizontal="center" vertical="center" wrapText="1"/>
      <protection/>
    </xf>
    <xf numFmtId="2" fontId="81" fillId="55" borderId="10" xfId="53" applyNumberFormat="1" applyFont="1" applyFill="1" applyBorder="1" applyAlignment="1">
      <alignment horizontal="center" vertical="center" wrapText="1"/>
      <protection/>
    </xf>
    <xf numFmtId="0" fontId="75" fillId="56" borderId="11" xfId="0" applyFont="1" applyFill="1" applyBorder="1" applyAlignment="1">
      <alignment horizontal="center" vertical="center" wrapText="1"/>
    </xf>
    <xf numFmtId="2" fontId="8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18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18" xfId="53" applyFont="1" applyFill="1" applyBorder="1" applyAlignment="1">
      <alignment horizontal="left" vertical="center" wrapText="1"/>
      <protection/>
    </xf>
    <xf numFmtId="0" fontId="83" fillId="0" borderId="20" xfId="0" applyFont="1" applyBorder="1" applyAlignment="1">
      <alignment horizontal="left"/>
    </xf>
    <xf numFmtId="0" fontId="17" fillId="0" borderId="18" xfId="53" applyFont="1" applyBorder="1" applyAlignment="1">
      <alignment horizontal="left" vertical="center" wrapText="1"/>
      <protection/>
    </xf>
    <xf numFmtId="0" fontId="8" fillId="0" borderId="17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57" borderId="11" xfId="0" applyFont="1" applyFill="1" applyBorder="1" applyAlignment="1">
      <alignment horizontal="left" vertical="center" wrapText="1"/>
    </xf>
    <xf numFmtId="0" fontId="13" fillId="0" borderId="12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1" fillId="44" borderId="11" xfId="53" applyFont="1" applyFill="1" applyBorder="1" applyAlignment="1">
      <alignment horizontal="center" vertical="center" wrapText="1"/>
      <protection/>
    </xf>
    <xf numFmtId="2" fontId="13" fillId="55" borderId="11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21" fillId="42" borderId="11" xfId="53" applyFont="1" applyFill="1" applyBorder="1" applyAlignment="1">
      <alignment horizontal="center" vertical="center" wrapText="1"/>
      <protection/>
    </xf>
    <xf numFmtId="0" fontId="21" fillId="43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21" fillId="42" borderId="15" xfId="53" applyFont="1" applyFill="1" applyBorder="1" applyAlignment="1">
      <alignment horizontal="center" vertical="center" wrapText="1"/>
      <protection/>
    </xf>
    <xf numFmtId="0" fontId="76" fillId="58" borderId="16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12" fillId="0" borderId="11" xfId="53" applyFont="1" applyFill="1" applyBorder="1" applyAlignment="1">
      <alignment horizontal="center" vertical="center" wrapText="1"/>
      <protection/>
    </xf>
    <xf numFmtId="2" fontId="17" fillId="0" borderId="11" xfId="53" applyNumberFormat="1" applyFont="1" applyFill="1" applyBorder="1" applyAlignment="1">
      <alignment horizontal="center" vertical="center" wrapText="1"/>
      <protection/>
    </xf>
    <xf numFmtId="2" fontId="17" fillId="0" borderId="17" xfId="53" applyNumberFormat="1" applyFont="1" applyFill="1" applyBorder="1" applyAlignment="1">
      <alignment horizontal="center" vertical="center" wrapText="1"/>
      <protection/>
    </xf>
    <xf numFmtId="0" fontId="21" fillId="0" borderId="22" xfId="0" applyFont="1" applyFill="1" applyBorder="1" applyAlignment="1">
      <alignment horizontal="left" vertical="center" wrapText="1"/>
    </xf>
    <xf numFmtId="2" fontId="13" fillId="55" borderId="12" xfId="53" applyNumberFormat="1" applyFont="1" applyFill="1" applyBorder="1" applyAlignment="1">
      <alignment horizontal="center" vertical="center" wrapText="1"/>
      <protection/>
    </xf>
    <xf numFmtId="0" fontId="21" fillId="42" borderId="12" xfId="53" applyFont="1" applyFill="1" applyBorder="1" applyAlignment="1">
      <alignment horizontal="center" vertical="center" wrapText="1"/>
      <protection/>
    </xf>
    <xf numFmtId="0" fontId="21" fillId="43" borderId="12" xfId="53" applyFont="1" applyFill="1" applyBorder="1" applyAlignment="1">
      <alignment horizontal="center" vertical="center" wrapText="1"/>
      <protection/>
    </xf>
    <xf numFmtId="0" fontId="21" fillId="44" borderId="12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2" fontId="17" fillId="0" borderId="12" xfId="53" applyNumberFormat="1" applyFont="1" applyFill="1" applyBorder="1" applyAlignment="1">
      <alignment horizontal="center" vertical="center" wrapText="1"/>
      <protection/>
    </xf>
    <xf numFmtId="2" fontId="13" fillId="0" borderId="11" xfId="53" applyNumberFormat="1" applyFont="1" applyFill="1" applyBorder="1" applyAlignment="1">
      <alignment horizontal="center" vertical="center" wrapText="1"/>
      <protection/>
    </xf>
    <xf numFmtId="2" fontId="17" fillId="59" borderId="11" xfId="53" applyNumberFormat="1" applyFont="1" applyFill="1" applyBorder="1" applyAlignment="1">
      <alignment horizontal="center" vertical="center" wrapText="1"/>
      <protection/>
    </xf>
    <xf numFmtId="0" fontId="76" fillId="58" borderId="10" xfId="0" applyFont="1" applyFill="1" applyBorder="1" applyAlignment="1">
      <alignment horizontal="center" vertical="center" wrapText="1"/>
    </xf>
    <xf numFmtId="0" fontId="21" fillId="50" borderId="10" xfId="0" applyFont="1" applyFill="1" applyBorder="1" applyAlignment="1">
      <alignment horizontal="left" vertical="center" wrapText="1"/>
    </xf>
    <xf numFmtId="2" fontId="15" fillId="0" borderId="11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21" fillId="60" borderId="11" xfId="0" applyFont="1" applyFill="1" applyBorder="1" applyAlignment="1">
      <alignment horizontal="left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4" fillId="0" borderId="0" xfId="0" applyFont="1" applyAlignment="1">
      <alignment horizontal="left" vertical="center" wrapText="1"/>
    </xf>
    <xf numFmtId="0" fontId="32" fillId="0" borderId="0" xfId="0" applyFont="1" applyAlignment="1">
      <alignment vertical="center" wrapText="1"/>
    </xf>
  </cellXfs>
  <cellStyles count="8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3" xfId="57"/>
    <cellStyle name="Обычный 3 2" xfId="58"/>
    <cellStyle name="Обычный 3 3" xfId="59"/>
    <cellStyle name="Обычный 3 3 2" xfId="60"/>
    <cellStyle name="Обычный 3 4" xfId="61"/>
    <cellStyle name="Обычный 3 5" xfId="62"/>
    <cellStyle name="Обычный 4" xfId="63"/>
    <cellStyle name="Обычный 5" xfId="64"/>
    <cellStyle name="Обычный 5 2" xfId="65"/>
    <cellStyle name="Обычный 5 3" xfId="66"/>
    <cellStyle name="Обычный 5 3 2" xfId="67"/>
    <cellStyle name="Обычный 5 3 2 2" xfId="68"/>
    <cellStyle name="Обычный 5 4" xfId="69"/>
    <cellStyle name="Обычный 5 5" xfId="70"/>
    <cellStyle name="Обычный 5 5 2" xfId="71"/>
    <cellStyle name="Обычный 6" xfId="72"/>
    <cellStyle name="Обычный 6 2" xfId="73"/>
    <cellStyle name="Обычный 6 2 2" xfId="74"/>
    <cellStyle name="Обычный 6 2 3" xfId="75"/>
    <cellStyle name="Обычный 6 2 3 2" xfId="76"/>
    <cellStyle name="Обычный 6 2 3 3" xfId="77"/>
    <cellStyle name="Обычный 6 2 4" xfId="78"/>
    <cellStyle name="Обычный 6 3" xfId="79"/>
    <cellStyle name="Обычный 7" xfId="80"/>
    <cellStyle name="Обычный 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Финансовый 2" xfId="90"/>
    <cellStyle name="Финансовый 2 2" xfId="91"/>
    <cellStyle name="Финансовый 2 3" xfId="92"/>
    <cellStyle name="Финансовый 2 4" xfId="93"/>
    <cellStyle name="Финансовый 2 4 2" xfId="94"/>
    <cellStyle name="Финансовый 2 4 2 2" xfId="95"/>
    <cellStyle name="Финансовый 2 5" xfId="96"/>
    <cellStyle name="Финансовый 2 5 2" xfId="97"/>
    <cellStyle name="Финансовый 2 6 4 3 4" xfId="98"/>
    <cellStyle name="Финансовый 3" xfId="99"/>
    <cellStyle name="Хороший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9"/>
  <sheetViews>
    <sheetView zoomScale="80" zoomScaleNormal="80" zoomScalePageLayoutView="0" workbookViewId="0" topLeftCell="A46">
      <selection activeCell="S8" sqref="S8"/>
    </sheetView>
  </sheetViews>
  <sheetFormatPr defaultColWidth="9.140625" defaultRowHeight="15"/>
  <cols>
    <col min="1" max="1" width="7.7109375" style="1" customWidth="1"/>
    <col min="2" max="2" width="7.7109375" style="2" customWidth="1"/>
    <col min="3" max="3" width="8.8515625" style="2" customWidth="1"/>
    <col min="4" max="4" width="12.7109375" style="2" customWidth="1"/>
    <col min="5" max="5" width="8.8515625" style="2" customWidth="1"/>
    <col min="6" max="6" width="9.7109375" style="2" customWidth="1"/>
    <col min="7" max="7" width="33.57421875" style="3" customWidth="1"/>
    <col min="8" max="8" width="17.57421875" style="2" customWidth="1"/>
    <col min="9" max="9" width="10.28125" style="2" customWidth="1"/>
    <col min="10" max="10" width="7.7109375" style="3" customWidth="1"/>
    <col min="11" max="11" width="44.57421875" style="2" customWidth="1"/>
    <col min="12" max="12" width="11.7109375" style="2" customWidth="1"/>
    <col min="13" max="13" width="11.7109375" style="4" customWidth="1"/>
    <col min="14" max="14" width="32.140625" style="5" customWidth="1"/>
    <col min="15" max="15" width="20.7109375" style="5" customWidth="1"/>
    <col min="16" max="17" width="10.7109375" style="0" customWidth="1"/>
    <col min="18" max="18" width="12.57421875" style="0" customWidth="1"/>
    <col min="19" max="19" width="29.140625" style="0" customWidth="1"/>
    <col min="20" max="20" width="17.28125" style="0" customWidth="1"/>
    <col min="21" max="21" width="23.421875" style="0" customWidth="1"/>
    <col min="22" max="23" width="14.8515625" style="0" customWidth="1"/>
    <col min="24" max="24" width="23.57421875" style="0" customWidth="1"/>
    <col min="25" max="25" width="28.8515625" style="0" customWidth="1"/>
  </cols>
  <sheetData>
    <row r="1" spans="1:15" s="6" customFormat="1" ht="23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8" s="6" customFormat="1" ht="23.25" customHeight="1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Q2" s="7"/>
      <c r="R2" s="7"/>
    </row>
    <row r="3" spans="1:18" s="6" customFormat="1" ht="23.25" customHeight="1">
      <c r="A3" s="194" t="s">
        <v>324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Q3" s="7"/>
      <c r="R3" s="7"/>
    </row>
    <row r="4" spans="1:15" s="6" customFormat="1" ht="60" customHeight="1">
      <c r="A4" s="216" t="s">
        <v>294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8" s="6" customFormat="1" ht="23.25" customHeight="1">
      <c r="A5" s="217" t="s">
        <v>317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Q5" s="7"/>
      <c r="R5" s="7"/>
    </row>
    <row r="6" spans="1:15" ht="27" customHeight="1">
      <c r="A6" s="210" t="s">
        <v>18</v>
      </c>
      <c r="B6" s="210"/>
      <c r="C6" s="210"/>
      <c r="D6" s="210"/>
      <c r="E6" s="210"/>
      <c r="F6" s="210"/>
      <c r="G6" s="44" t="s">
        <v>20</v>
      </c>
      <c r="H6" s="211" t="s">
        <v>83</v>
      </c>
      <c r="I6" s="211"/>
      <c r="J6" s="211"/>
      <c r="K6" s="211"/>
      <c r="L6" s="211"/>
      <c r="M6" s="211"/>
      <c r="N6" s="211"/>
      <c r="O6" s="211"/>
    </row>
    <row r="7" spans="1:15" s="17" customFormat="1" ht="42" customHeight="1">
      <c r="A7" s="11" t="s">
        <v>1</v>
      </c>
      <c r="B7" s="11" t="s">
        <v>2</v>
      </c>
      <c r="C7" s="11" t="s">
        <v>3</v>
      </c>
      <c r="D7" s="12" t="s">
        <v>4</v>
      </c>
      <c r="E7" s="11" t="s">
        <v>19</v>
      </c>
      <c r="F7" s="11" t="s">
        <v>5</v>
      </c>
      <c r="G7" s="13" t="s">
        <v>6</v>
      </c>
      <c r="H7" s="14" t="s">
        <v>7</v>
      </c>
      <c r="I7" s="14" t="s">
        <v>8</v>
      </c>
      <c r="J7" s="11" t="s">
        <v>10</v>
      </c>
      <c r="K7" s="14" t="s">
        <v>9</v>
      </c>
      <c r="L7" s="15" t="s">
        <v>11</v>
      </c>
      <c r="M7" s="11" t="s">
        <v>12</v>
      </c>
      <c r="N7" s="14" t="s">
        <v>13</v>
      </c>
      <c r="O7" s="28" t="s">
        <v>14</v>
      </c>
    </row>
    <row r="8" spans="1:15" ht="42" customHeight="1">
      <c r="A8" s="29">
        <v>1</v>
      </c>
      <c r="B8" s="43"/>
      <c r="C8" s="157">
        <v>1</v>
      </c>
      <c r="D8" s="31">
        <f>SUM(J8*L8/I8)</f>
        <v>33.17790530846485</v>
      </c>
      <c r="E8" s="47"/>
      <c r="F8" s="156" t="s">
        <v>295</v>
      </c>
      <c r="G8" s="118" t="s">
        <v>230</v>
      </c>
      <c r="H8" s="119" t="s">
        <v>128</v>
      </c>
      <c r="I8" s="19">
        <v>55.76</v>
      </c>
      <c r="J8" s="56">
        <v>25</v>
      </c>
      <c r="K8" s="120" t="s">
        <v>31</v>
      </c>
      <c r="L8" s="20">
        <v>74</v>
      </c>
      <c r="M8" s="21">
        <f>SUM(L8*J8)</f>
        <v>1850</v>
      </c>
      <c r="N8" s="72" t="s">
        <v>301</v>
      </c>
      <c r="O8" s="160" t="s">
        <v>296</v>
      </c>
    </row>
    <row r="9" spans="1:15" ht="42" customHeight="1">
      <c r="A9" s="29">
        <v>2</v>
      </c>
      <c r="B9" s="43"/>
      <c r="C9" s="157">
        <v>2</v>
      </c>
      <c r="D9" s="31">
        <f>SUM(J9*L9/I9)</f>
        <v>12.810248198558847</v>
      </c>
      <c r="E9" s="47"/>
      <c r="F9" s="156" t="s">
        <v>299</v>
      </c>
      <c r="G9" s="118" t="s">
        <v>127</v>
      </c>
      <c r="H9" s="119" t="s">
        <v>298</v>
      </c>
      <c r="I9" s="19">
        <v>62.45</v>
      </c>
      <c r="J9" s="56">
        <v>25</v>
      </c>
      <c r="K9" s="120" t="s">
        <v>297</v>
      </c>
      <c r="L9" s="20">
        <v>32</v>
      </c>
      <c r="M9" s="21">
        <f>SUM(L9*J9)</f>
        <v>800</v>
      </c>
      <c r="N9" s="72" t="s">
        <v>303</v>
      </c>
      <c r="O9" s="159" t="s">
        <v>323</v>
      </c>
    </row>
    <row r="10" spans="1:15" ht="27" customHeight="1">
      <c r="A10" s="210" t="s">
        <v>18</v>
      </c>
      <c r="B10" s="210"/>
      <c r="C10" s="210"/>
      <c r="D10" s="210"/>
      <c r="E10" s="210"/>
      <c r="F10" s="210"/>
      <c r="G10" s="48" t="s">
        <v>27</v>
      </c>
      <c r="H10" s="211" t="s">
        <v>84</v>
      </c>
      <c r="I10" s="211"/>
      <c r="J10" s="211"/>
      <c r="K10" s="211"/>
      <c r="L10" s="211"/>
      <c r="M10" s="211"/>
      <c r="N10" s="211"/>
      <c r="O10" s="211"/>
    </row>
    <row r="11" spans="1:15" s="17" customFormat="1" ht="42" customHeight="1">
      <c r="A11" s="11" t="s">
        <v>1</v>
      </c>
      <c r="B11" s="11" t="s">
        <v>2</v>
      </c>
      <c r="C11" s="11" t="s">
        <v>3</v>
      </c>
      <c r="D11" s="12" t="s">
        <v>4</v>
      </c>
      <c r="E11" s="11" t="s">
        <v>19</v>
      </c>
      <c r="F11" s="11" t="s">
        <v>5</v>
      </c>
      <c r="G11" s="13" t="s">
        <v>6</v>
      </c>
      <c r="H11" s="14" t="s">
        <v>7</v>
      </c>
      <c r="I11" s="14" t="s">
        <v>8</v>
      </c>
      <c r="J11" s="11" t="s">
        <v>10</v>
      </c>
      <c r="K11" s="14" t="s">
        <v>9</v>
      </c>
      <c r="L11" s="15" t="s">
        <v>11</v>
      </c>
      <c r="M11" s="11" t="s">
        <v>12</v>
      </c>
      <c r="N11" s="14" t="s">
        <v>13</v>
      </c>
      <c r="O11" s="28" t="s">
        <v>14</v>
      </c>
    </row>
    <row r="12" spans="1:15" ht="42" customHeight="1">
      <c r="A12" s="29">
        <v>3</v>
      </c>
      <c r="B12" s="30"/>
      <c r="C12" s="157">
        <v>1</v>
      </c>
      <c r="D12" s="31">
        <f>SUM(L12*J12/I12)</f>
        <v>42.26720647773279</v>
      </c>
      <c r="E12" s="47"/>
      <c r="F12" s="155" t="s">
        <v>249</v>
      </c>
      <c r="G12" s="18" t="s">
        <v>140</v>
      </c>
      <c r="H12" s="46" t="s">
        <v>141</v>
      </c>
      <c r="I12" s="19">
        <v>61.75</v>
      </c>
      <c r="J12" s="49">
        <v>30</v>
      </c>
      <c r="K12" s="35" t="s">
        <v>320</v>
      </c>
      <c r="L12" s="20">
        <v>87</v>
      </c>
      <c r="M12" s="21">
        <f>SUM(L12*J12)</f>
        <v>2610</v>
      </c>
      <c r="N12" s="22" t="s">
        <v>302</v>
      </c>
      <c r="O12" s="159" t="s">
        <v>323</v>
      </c>
    </row>
    <row r="13" spans="1:15" ht="42" customHeight="1">
      <c r="A13" s="29">
        <v>4</v>
      </c>
      <c r="B13" s="30"/>
      <c r="C13" s="157">
        <v>2</v>
      </c>
      <c r="D13" s="31">
        <f>SUM(M13/I13)</f>
        <v>20.65997130559541</v>
      </c>
      <c r="E13" s="47"/>
      <c r="F13" s="117"/>
      <c r="G13" s="18" t="s">
        <v>142</v>
      </c>
      <c r="H13" s="46" t="s">
        <v>143</v>
      </c>
      <c r="I13" s="19">
        <v>69.7</v>
      </c>
      <c r="J13" s="49">
        <v>30</v>
      </c>
      <c r="K13" s="120" t="s">
        <v>31</v>
      </c>
      <c r="L13" s="20">
        <v>48</v>
      </c>
      <c r="M13" s="21">
        <f>SUM(L13*J13)</f>
        <v>1440</v>
      </c>
      <c r="N13" s="22" t="s">
        <v>306</v>
      </c>
      <c r="O13" s="159" t="s">
        <v>144</v>
      </c>
    </row>
    <row r="14" spans="1:15" ht="42" customHeight="1">
      <c r="A14" s="29">
        <v>5</v>
      </c>
      <c r="B14" s="30"/>
      <c r="C14" s="157">
        <v>3</v>
      </c>
      <c r="D14" s="31">
        <f>SUM(M14/I14)</f>
        <v>18.51851851851852</v>
      </c>
      <c r="E14" s="47"/>
      <c r="F14" s="156" t="s">
        <v>300</v>
      </c>
      <c r="G14" s="18" t="s">
        <v>145</v>
      </c>
      <c r="H14" s="46" t="s">
        <v>146</v>
      </c>
      <c r="I14" s="19">
        <v>48.6</v>
      </c>
      <c r="J14" s="49">
        <v>30</v>
      </c>
      <c r="K14" s="120" t="s">
        <v>31</v>
      </c>
      <c r="L14" s="20">
        <v>30</v>
      </c>
      <c r="M14" s="21">
        <f>SUM(L14*J14)</f>
        <v>900</v>
      </c>
      <c r="N14" s="22" t="s">
        <v>306</v>
      </c>
      <c r="O14" s="159" t="s">
        <v>147</v>
      </c>
    </row>
    <row r="15" spans="1:15" ht="42" customHeight="1">
      <c r="A15" s="29">
        <v>6</v>
      </c>
      <c r="B15" s="30"/>
      <c r="C15" s="157">
        <v>4</v>
      </c>
      <c r="D15" s="31">
        <f>SUM(M15/I15)</f>
        <v>15.470383275261325</v>
      </c>
      <c r="E15" s="47"/>
      <c r="F15" s="117"/>
      <c r="G15" s="18" t="s">
        <v>232</v>
      </c>
      <c r="H15" s="46" t="s">
        <v>233</v>
      </c>
      <c r="I15" s="19">
        <v>71.75</v>
      </c>
      <c r="J15" s="49">
        <v>30</v>
      </c>
      <c r="K15" s="120" t="s">
        <v>31</v>
      </c>
      <c r="L15" s="20">
        <v>37</v>
      </c>
      <c r="M15" s="21">
        <f>SUM(L15*J15)</f>
        <v>1110</v>
      </c>
      <c r="N15" s="22" t="s">
        <v>306</v>
      </c>
      <c r="O15" s="159" t="s">
        <v>260</v>
      </c>
    </row>
    <row r="16" spans="1:15" ht="27" customHeight="1">
      <c r="A16" s="210" t="s">
        <v>18</v>
      </c>
      <c r="B16" s="210"/>
      <c r="C16" s="210"/>
      <c r="D16" s="210"/>
      <c r="E16" s="210"/>
      <c r="F16" s="210"/>
      <c r="G16" s="48" t="s">
        <v>21</v>
      </c>
      <c r="H16" s="211" t="s">
        <v>30</v>
      </c>
      <c r="I16" s="211"/>
      <c r="J16" s="211"/>
      <c r="K16" s="211"/>
      <c r="L16" s="211"/>
      <c r="M16" s="211"/>
      <c r="N16" s="211"/>
      <c r="O16" s="211"/>
    </row>
    <row r="17" spans="1:15" s="17" customFormat="1" ht="42" customHeight="1">
      <c r="A17" s="11" t="s">
        <v>1</v>
      </c>
      <c r="B17" s="11" t="s">
        <v>2</v>
      </c>
      <c r="C17" s="11" t="s">
        <v>3</v>
      </c>
      <c r="D17" s="12" t="s">
        <v>4</v>
      </c>
      <c r="E17" s="11" t="s">
        <v>19</v>
      </c>
      <c r="F17" s="11" t="s">
        <v>5</v>
      </c>
      <c r="G17" s="13" t="s">
        <v>6</v>
      </c>
      <c r="H17" s="14" t="s">
        <v>7</v>
      </c>
      <c r="I17" s="14" t="s">
        <v>8</v>
      </c>
      <c r="J17" s="11" t="s">
        <v>10</v>
      </c>
      <c r="K17" s="14" t="s">
        <v>9</v>
      </c>
      <c r="L17" s="15" t="s">
        <v>11</v>
      </c>
      <c r="M17" s="11" t="s">
        <v>12</v>
      </c>
      <c r="N17" s="14" t="s">
        <v>13</v>
      </c>
      <c r="O17" s="28" t="s">
        <v>14</v>
      </c>
    </row>
    <row r="18" spans="1:15" ht="42" customHeight="1">
      <c r="A18" s="29">
        <v>7</v>
      </c>
      <c r="B18" s="30"/>
      <c r="C18" s="157">
        <v>1</v>
      </c>
      <c r="D18" s="31">
        <f>SUM(M18/I18)</f>
        <v>12.608405603735823</v>
      </c>
      <c r="E18" s="47"/>
      <c r="F18" s="117"/>
      <c r="G18" s="42" t="s">
        <v>248</v>
      </c>
      <c r="H18" s="46" t="s">
        <v>122</v>
      </c>
      <c r="I18" s="19">
        <v>74.95</v>
      </c>
      <c r="J18" s="49">
        <v>35</v>
      </c>
      <c r="K18" s="122" t="s">
        <v>31</v>
      </c>
      <c r="L18" s="20">
        <v>27</v>
      </c>
      <c r="M18" s="21">
        <f>SUM(L18*J18)</f>
        <v>945</v>
      </c>
      <c r="N18" s="22" t="s">
        <v>306</v>
      </c>
      <c r="O18" s="159" t="s">
        <v>123</v>
      </c>
    </row>
    <row r="19" spans="1:15" ht="42" customHeight="1">
      <c r="A19" s="29">
        <v>8</v>
      </c>
      <c r="B19" s="30"/>
      <c r="C19" s="157"/>
      <c r="D19" s="31">
        <f>SUM(M19/I19)</f>
        <v>0</v>
      </c>
      <c r="E19" s="47"/>
      <c r="F19" s="117"/>
      <c r="G19" s="42" t="s">
        <v>124</v>
      </c>
      <c r="H19" s="46" t="s">
        <v>125</v>
      </c>
      <c r="I19" s="19">
        <v>62</v>
      </c>
      <c r="J19" s="49">
        <v>35</v>
      </c>
      <c r="K19" s="122" t="s">
        <v>31</v>
      </c>
      <c r="L19" s="20">
        <v>0</v>
      </c>
      <c r="M19" s="21">
        <f>SUM(L19*J19)</f>
        <v>0</v>
      </c>
      <c r="N19" s="22" t="s">
        <v>306</v>
      </c>
      <c r="O19" s="159" t="s">
        <v>126</v>
      </c>
    </row>
    <row r="20" spans="1:20" s="17" customFormat="1" ht="27" customHeight="1">
      <c r="A20" s="210" t="s">
        <v>18</v>
      </c>
      <c r="B20" s="210"/>
      <c r="C20" s="210"/>
      <c r="D20" s="210"/>
      <c r="E20" s="210"/>
      <c r="F20" s="210"/>
      <c r="G20" s="52" t="s">
        <v>22</v>
      </c>
      <c r="H20" s="214" t="s">
        <v>28</v>
      </c>
      <c r="I20" s="214"/>
      <c r="J20" s="214"/>
      <c r="K20" s="214"/>
      <c r="L20" s="214"/>
      <c r="M20" s="214"/>
      <c r="N20" s="214"/>
      <c r="O20" s="214"/>
      <c r="P20" s="9"/>
      <c r="Q20" s="8"/>
      <c r="R20" s="10"/>
      <c r="S20" s="10"/>
      <c r="T20" s="10"/>
    </row>
    <row r="21" spans="1:15" s="17" customFormat="1" ht="42" customHeight="1">
      <c r="A21" s="11" t="s">
        <v>1</v>
      </c>
      <c r="B21" s="11" t="s">
        <v>2</v>
      </c>
      <c r="C21" s="11" t="s">
        <v>3</v>
      </c>
      <c r="D21" s="12" t="s">
        <v>4</v>
      </c>
      <c r="E21" s="11" t="s">
        <v>19</v>
      </c>
      <c r="F21" s="11" t="s">
        <v>5</v>
      </c>
      <c r="G21" s="13" t="s">
        <v>6</v>
      </c>
      <c r="H21" s="14" t="s">
        <v>7</v>
      </c>
      <c r="I21" s="14" t="s">
        <v>8</v>
      </c>
      <c r="J21" s="11" t="s">
        <v>10</v>
      </c>
      <c r="K21" s="14" t="s">
        <v>9</v>
      </c>
      <c r="L21" s="15" t="s">
        <v>11</v>
      </c>
      <c r="M21" s="11" t="s">
        <v>12</v>
      </c>
      <c r="N21" s="14" t="s">
        <v>13</v>
      </c>
      <c r="O21" s="28" t="s">
        <v>14</v>
      </c>
    </row>
    <row r="22" spans="1:19" s="17" customFormat="1" ht="41.25" customHeight="1">
      <c r="A22" s="29">
        <v>9</v>
      </c>
      <c r="B22" s="30"/>
      <c r="C22" s="157">
        <v>1</v>
      </c>
      <c r="D22" s="31">
        <f>SUM(M22/I22)</f>
        <v>27.27272727272727</v>
      </c>
      <c r="E22" s="47"/>
      <c r="F22" s="156" t="s">
        <v>308</v>
      </c>
      <c r="G22" s="42" t="s">
        <v>97</v>
      </c>
      <c r="H22" s="46" t="s">
        <v>98</v>
      </c>
      <c r="I22" s="21">
        <v>84.15</v>
      </c>
      <c r="J22" s="53">
        <v>45</v>
      </c>
      <c r="K22" s="122" t="s">
        <v>31</v>
      </c>
      <c r="L22" s="20">
        <v>51</v>
      </c>
      <c r="M22" s="21">
        <f>SUM(L22*J22)</f>
        <v>2295</v>
      </c>
      <c r="N22" s="22" t="s">
        <v>304</v>
      </c>
      <c r="O22" s="158" t="s">
        <v>99</v>
      </c>
      <c r="P22" s="36"/>
      <c r="Q22" s="39"/>
      <c r="R22" s="8"/>
      <c r="S22"/>
    </row>
    <row r="23" spans="1:19" s="17" customFormat="1" ht="41.25" customHeight="1">
      <c r="A23" s="29">
        <v>10</v>
      </c>
      <c r="B23" s="30"/>
      <c r="C23" s="157">
        <v>2</v>
      </c>
      <c r="D23" s="31">
        <f>SUM(M23/I23)</f>
        <v>25.64280750521195</v>
      </c>
      <c r="E23" s="47"/>
      <c r="F23" s="117"/>
      <c r="G23" s="42" t="s">
        <v>100</v>
      </c>
      <c r="H23" s="46" t="s">
        <v>307</v>
      </c>
      <c r="I23" s="21">
        <v>71.95</v>
      </c>
      <c r="J23" s="53">
        <v>45</v>
      </c>
      <c r="K23" s="122" t="s">
        <v>31</v>
      </c>
      <c r="L23" s="20">
        <v>41</v>
      </c>
      <c r="M23" s="21">
        <f>SUM(L23*J23)</f>
        <v>1845</v>
      </c>
      <c r="N23" s="22" t="s">
        <v>304</v>
      </c>
      <c r="O23" s="158" t="s">
        <v>261</v>
      </c>
      <c r="P23" s="36"/>
      <c r="Q23" s="39"/>
      <c r="R23" s="8"/>
      <c r="S23"/>
    </row>
    <row r="24" spans="1:19" s="17" customFormat="1" ht="41.25" customHeight="1">
      <c r="A24" s="29">
        <v>11</v>
      </c>
      <c r="B24" s="30"/>
      <c r="C24" s="157">
        <v>3</v>
      </c>
      <c r="D24" s="31">
        <f>SUM(M24/I24)</f>
        <v>11.90619362597715</v>
      </c>
      <c r="E24" s="47"/>
      <c r="F24" s="117"/>
      <c r="G24" s="42" t="s">
        <v>101</v>
      </c>
      <c r="H24" s="46" t="s">
        <v>102</v>
      </c>
      <c r="I24" s="21">
        <v>83.15</v>
      </c>
      <c r="J24" s="53">
        <v>45</v>
      </c>
      <c r="K24" s="122" t="s">
        <v>31</v>
      </c>
      <c r="L24" s="20">
        <v>22</v>
      </c>
      <c r="M24" s="21">
        <f>SUM(L24*J24)</f>
        <v>990</v>
      </c>
      <c r="N24" s="22" t="s">
        <v>303</v>
      </c>
      <c r="O24" s="158" t="s">
        <v>103</v>
      </c>
      <c r="P24" s="36"/>
      <c r="Q24" s="39"/>
      <c r="R24" s="8"/>
      <c r="S24"/>
    </row>
    <row r="25" spans="1:20" s="17" customFormat="1" ht="27" customHeight="1">
      <c r="A25" s="204" t="s">
        <v>18</v>
      </c>
      <c r="B25" s="205"/>
      <c r="C25" s="205"/>
      <c r="D25" s="205"/>
      <c r="E25" s="205"/>
      <c r="F25" s="206"/>
      <c r="G25" s="50" t="s">
        <v>16</v>
      </c>
      <c r="H25" s="207" t="s">
        <v>86</v>
      </c>
      <c r="I25" s="208"/>
      <c r="J25" s="208"/>
      <c r="K25" s="208"/>
      <c r="L25" s="208"/>
      <c r="M25" s="208"/>
      <c r="N25" s="208"/>
      <c r="O25" s="209"/>
      <c r="P25" s="9"/>
      <c r="Q25" s="8"/>
      <c r="R25" s="10"/>
      <c r="S25" s="10"/>
      <c r="T25" s="10"/>
    </row>
    <row r="26" spans="1:15" s="17" customFormat="1" ht="42" customHeight="1">
      <c r="A26" s="11" t="s">
        <v>1</v>
      </c>
      <c r="B26" s="11" t="s">
        <v>2</v>
      </c>
      <c r="C26" s="11" t="s">
        <v>3</v>
      </c>
      <c r="D26" s="12" t="s">
        <v>4</v>
      </c>
      <c r="E26" s="11" t="s">
        <v>19</v>
      </c>
      <c r="F26" s="11" t="s">
        <v>5</v>
      </c>
      <c r="G26" s="13" t="s">
        <v>6</v>
      </c>
      <c r="H26" s="14" t="s">
        <v>7</v>
      </c>
      <c r="I26" s="14" t="s">
        <v>8</v>
      </c>
      <c r="J26" s="11" t="s">
        <v>10</v>
      </c>
      <c r="K26" s="14" t="s">
        <v>9</v>
      </c>
      <c r="L26" s="15" t="s">
        <v>11</v>
      </c>
      <c r="M26" s="11" t="s">
        <v>12</v>
      </c>
      <c r="N26" s="14" t="s">
        <v>13</v>
      </c>
      <c r="O26" s="28" t="s">
        <v>14</v>
      </c>
    </row>
    <row r="27" spans="1:15" s="6" customFormat="1" ht="42" customHeight="1">
      <c r="A27" s="29">
        <v>12</v>
      </c>
      <c r="B27" s="60"/>
      <c r="C27" s="157">
        <v>1</v>
      </c>
      <c r="D27" s="31">
        <f>SUM(M27/I27)</f>
        <v>82.10693488618317</v>
      </c>
      <c r="E27" s="47"/>
      <c r="F27" s="161" t="s">
        <v>215</v>
      </c>
      <c r="G27" s="121" t="s">
        <v>17</v>
      </c>
      <c r="H27" s="46" t="s">
        <v>337</v>
      </c>
      <c r="I27" s="193">
        <v>94.45</v>
      </c>
      <c r="J27" s="51">
        <v>55</v>
      </c>
      <c r="K27" s="35" t="s">
        <v>319</v>
      </c>
      <c r="L27" s="192">
        <v>141</v>
      </c>
      <c r="M27" s="21">
        <f>SUM(L27*J27)</f>
        <v>7755</v>
      </c>
      <c r="N27" s="22" t="s">
        <v>336</v>
      </c>
      <c r="O27" s="158" t="s">
        <v>55</v>
      </c>
    </row>
    <row r="28" spans="1:15" s="6" customFormat="1" ht="42" customHeight="1">
      <c r="A28" s="29">
        <v>13</v>
      </c>
      <c r="B28" s="60"/>
      <c r="C28" s="157">
        <v>2</v>
      </c>
      <c r="D28" s="31">
        <f>SUM(M28/I28)</f>
        <v>61.741122565864835</v>
      </c>
      <c r="E28" s="47"/>
      <c r="F28" s="161" t="s">
        <v>310</v>
      </c>
      <c r="G28" s="121" t="s">
        <v>119</v>
      </c>
      <c r="H28" s="46" t="s">
        <v>120</v>
      </c>
      <c r="I28" s="19">
        <v>87.3</v>
      </c>
      <c r="J28" s="51">
        <v>55</v>
      </c>
      <c r="K28" s="122" t="s">
        <v>31</v>
      </c>
      <c r="L28" s="20">
        <v>98</v>
      </c>
      <c r="M28" s="21">
        <f>SUM(L28*J28)</f>
        <v>5390</v>
      </c>
      <c r="N28" s="22" t="s">
        <v>311</v>
      </c>
      <c r="O28" s="158" t="s">
        <v>121</v>
      </c>
    </row>
    <row r="29" spans="1:15" s="6" customFormat="1" ht="42" customHeight="1">
      <c r="A29" s="29">
        <v>14</v>
      </c>
      <c r="B29" s="60"/>
      <c r="C29" s="157">
        <v>3</v>
      </c>
      <c r="D29" s="31">
        <f>SUM(M29/I29)</f>
        <v>57.0625</v>
      </c>
      <c r="E29" s="47"/>
      <c r="F29" s="161" t="s">
        <v>46</v>
      </c>
      <c r="G29" s="121" t="s">
        <v>135</v>
      </c>
      <c r="H29" s="46" t="s">
        <v>136</v>
      </c>
      <c r="I29" s="19">
        <v>80</v>
      </c>
      <c r="J29" s="51">
        <v>55</v>
      </c>
      <c r="K29" s="35" t="s">
        <v>314</v>
      </c>
      <c r="L29" s="20">
        <v>83</v>
      </c>
      <c r="M29" s="21">
        <f>SUM(L29*J29)</f>
        <v>4565</v>
      </c>
      <c r="N29" s="22" t="s">
        <v>312</v>
      </c>
      <c r="O29" s="158" t="s">
        <v>82</v>
      </c>
    </row>
    <row r="30" spans="1:20" s="17" customFormat="1" ht="27" customHeight="1">
      <c r="A30" s="204" t="s">
        <v>18</v>
      </c>
      <c r="B30" s="205"/>
      <c r="C30" s="205"/>
      <c r="D30" s="205"/>
      <c r="E30" s="205"/>
      <c r="F30" s="206"/>
      <c r="G30" s="50" t="s">
        <v>16</v>
      </c>
      <c r="H30" s="201" t="s">
        <v>29</v>
      </c>
      <c r="I30" s="202"/>
      <c r="J30" s="202"/>
      <c r="K30" s="202"/>
      <c r="L30" s="202"/>
      <c r="M30" s="202"/>
      <c r="N30" s="202"/>
      <c r="O30" s="203"/>
      <c r="P30" s="9"/>
      <c r="Q30" s="8"/>
      <c r="R30" s="10"/>
      <c r="S30" s="10"/>
      <c r="T30" s="10"/>
    </row>
    <row r="31" spans="1:15" s="17" customFormat="1" ht="42" customHeight="1">
      <c r="A31" s="11" t="s">
        <v>1</v>
      </c>
      <c r="B31" s="11" t="s">
        <v>2</v>
      </c>
      <c r="C31" s="11" t="s">
        <v>3</v>
      </c>
      <c r="D31" s="12" t="s">
        <v>4</v>
      </c>
      <c r="E31" s="11" t="s">
        <v>19</v>
      </c>
      <c r="F31" s="11" t="s">
        <v>5</v>
      </c>
      <c r="G31" s="13" t="s">
        <v>6</v>
      </c>
      <c r="H31" s="14" t="s">
        <v>7</v>
      </c>
      <c r="I31" s="14" t="s">
        <v>8</v>
      </c>
      <c r="J31" s="11" t="s">
        <v>10</v>
      </c>
      <c r="K31" s="14" t="s">
        <v>9</v>
      </c>
      <c r="L31" s="15" t="s">
        <v>11</v>
      </c>
      <c r="M31" s="11" t="s">
        <v>12</v>
      </c>
      <c r="N31" s="14" t="s">
        <v>13</v>
      </c>
      <c r="O31" s="28" t="s">
        <v>14</v>
      </c>
    </row>
    <row r="32" spans="1:32" s="10" customFormat="1" ht="42" customHeight="1">
      <c r="A32" s="29">
        <v>15</v>
      </c>
      <c r="B32" s="30"/>
      <c r="C32" s="157">
        <v>1</v>
      </c>
      <c r="D32" s="31">
        <f>SUM(M32/I32)</f>
        <v>103.6764705882353</v>
      </c>
      <c r="E32" s="47"/>
      <c r="F32" s="156" t="s">
        <v>231</v>
      </c>
      <c r="G32" s="121" t="s">
        <v>104</v>
      </c>
      <c r="H32" s="46" t="s">
        <v>105</v>
      </c>
      <c r="I32" s="193">
        <v>74.8</v>
      </c>
      <c r="J32" s="51">
        <v>55</v>
      </c>
      <c r="K32" s="35" t="s">
        <v>106</v>
      </c>
      <c r="L32" s="192">
        <v>141</v>
      </c>
      <c r="M32" s="21">
        <f>SUM(L32*J32)</f>
        <v>7755</v>
      </c>
      <c r="N32" s="22" t="s">
        <v>336</v>
      </c>
      <c r="O32" s="158" t="s">
        <v>322</v>
      </c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s="17" customFormat="1" ht="42" customHeight="1">
      <c r="A33" s="29">
        <v>16</v>
      </c>
      <c r="B33" s="30"/>
      <c r="C33" s="157">
        <v>2</v>
      </c>
      <c r="D33" s="31">
        <f>SUM(M33/I33)</f>
        <v>41.156462585034014</v>
      </c>
      <c r="E33" s="47"/>
      <c r="F33" s="117"/>
      <c r="G33" s="121" t="s">
        <v>109</v>
      </c>
      <c r="H33" s="46" t="s">
        <v>110</v>
      </c>
      <c r="I33" s="19">
        <v>73.5</v>
      </c>
      <c r="J33" s="51">
        <v>55</v>
      </c>
      <c r="K33" s="122" t="s">
        <v>31</v>
      </c>
      <c r="L33" s="20">
        <v>55</v>
      </c>
      <c r="M33" s="21">
        <f>SUM(L33*J33)</f>
        <v>3025</v>
      </c>
      <c r="N33" s="22" t="s">
        <v>302</v>
      </c>
      <c r="O33" s="158" t="s">
        <v>111</v>
      </c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20" s="17" customFormat="1" ht="27" customHeight="1">
      <c r="A34" s="204" t="s">
        <v>18</v>
      </c>
      <c r="B34" s="205"/>
      <c r="C34" s="205"/>
      <c r="D34" s="205"/>
      <c r="E34" s="205"/>
      <c r="F34" s="206"/>
      <c r="G34" s="50" t="s">
        <v>16</v>
      </c>
      <c r="H34" s="201" t="s">
        <v>85</v>
      </c>
      <c r="I34" s="202"/>
      <c r="J34" s="202"/>
      <c r="K34" s="202"/>
      <c r="L34" s="202"/>
      <c r="M34" s="202"/>
      <c r="N34" s="202"/>
      <c r="O34" s="203"/>
      <c r="P34" s="9"/>
      <c r="Q34" s="8"/>
      <c r="R34" s="10"/>
      <c r="S34" s="10"/>
      <c r="T34" s="10"/>
    </row>
    <row r="35" spans="1:15" s="17" customFormat="1" ht="42" customHeight="1">
      <c r="A35" s="11" t="s">
        <v>1</v>
      </c>
      <c r="B35" s="11" t="s">
        <v>2</v>
      </c>
      <c r="C35" s="11" t="s">
        <v>3</v>
      </c>
      <c r="D35" s="12" t="s">
        <v>4</v>
      </c>
      <c r="E35" s="11" t="s">
        <v>19</v>
      </c>
      <c r="F35" s="11" t="s">
        <v>5</v>
      </c>
      <c r="G35" s="13" t="s">
        <v>6</v>
      </c>
      <c r="H35" s="14" t="s">
        <v>7</v>
      </c>
      <c r="I35" s="14" t="s">
        <v>8</v>
      </c>
      <c r="J35" s="11" t="s">
        <v>10</v>
      </c>
      <c r="K35" s="14" t="s">
        <v>9</v>
      </c>
      <c r="L35" s="15" t="s">
        <v>11</v>
      </c>
      <c r="M35" s="11" t="s">
        <v>12</v>
      </c>
      <c r="N35" s="14" t="s">
        <v>13</v>
      </c>
      <c r="O35" s="28" t="s">
        <v>14</v>
      </c>
    </row>
    <row r="36" spans="1:32" s="10" customFormat="1" ht="42" customHeight="1">
      <c r="A36" s="29">
        <v>17</v>
      </c>
      <c r="B36" s="30"/>
      <c r="C36" s="157">
        <v>1</v>
      </c>
      <c r="D36" s="31">
        <f>SUM(M36/I36)</f>
        <v>57.0625</v>
      </c>
      <c r="E36" s="47"/>
      <c r="F36" s="161" t="s">
        <v>46</v>
      </c>
      <c r="G36" s="121" t="s">
        <v>135</v>
      </c>
      <c r="H36" s="46" t="s">
        <v>136</v>
      </c>
      <c r="I36" s="19">
        <v>80</v>
      </c>
      <c r="J36" s="51">
        <v>55</v>
      </c>
      <c r="K36" s="35" t="s">
        <v>314</v>
      </c>
      <c r="L36" s="20">
        <v>83</v>
      </c>
      <c r="M36" s="21">
        <f>SUM(L36*J36)</f>
        <v>4565</v>
      </c>
      <c r="N36" s="22" t="s">
        <v>312</v>
      </c>
      <c r="O36" s="158" t="s">
        <v>82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s="10" customFormat="1" ht="42" customHeight="1">
      <c r="A37" s="29">
        <v>18</v>
      </c>
      <c r="B37" s="30"/>
      <c r="C37" s="157">
        <v>2</v>
      </c>
      <c r="D37" s="31">
        <f>SUM(M37/I37)</f>
        <v>48.212226066897344</v>
      </c>
      <c r="E37" s="47"/>
      <c r="F37" s="117"/>
      <c r="G37" s="121" t="s">
        <v>129</v>
      </c>
      <c r="H37" s="46" t="s">
        <v>130</v>
      </c>
      <c r="I37" s="19">
        <v>86.7</v>
      </c>
      <c r="J37" s="51">
        <v>55</v>
      </c>
      <c r="K37" s="35" t="s">
        <v>315</v>
      </c>
      <c r="L37" s="20">
        <v>76</v>
      </c>
      <c r="M37" s="21">
        <f>SUM(L37*J37)</f>
        <v>4180</v>
      </c>
      <c r="N37" s="22" t="s">
        <v>312</v>
      </c>
      <c r="O37" s="158" t="s">
        <v>131</v>
      </c>
      <c r="P37" s="17"/>
      <c r="Q37" s="57"/>
      <c r="R37" s="17"/>
      <c r="S37" s="17"/>
      <c r="T37" s="17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17"/>
    </row>
    <row r="38" spans="1:32" s="10" customFormat="1" ht="42" customHeight="1">
      <c r="A38" s="29">
        <v>19</v>
      </c>
      <c r="B38" s="30"/>
      <c r="C38" s="157">
        <v>3</v>
      </c>
      <c r="D38" s="31">
        <f>SUM(M38/I38)</f>
        <v>37.95572916666667</v>
      </c>
      <c r="E38" s="47"/>
      <c r="F38" s="161" t="s">
        <v>313</v>
      </c>
      <c r="G38" s="121" t="s">
        <v>132</v>
      </c>
      <c r="H38" s="46" t="s">
        <v>133</v>
      </c>
      <c r="I38" s="19">
        <v>76.8</v>
      </c>
      <c r="J38" s="51">
        <v>55</v>
      </c>
      <c r="K38" s="122" t="s">
        <v>31</v>
      </c>
      <c r="L38" s="20">
        <v>53</v>
      </c>
      <c r="M38" s="21">
        <f>SUM(L38*J38)</f>
        <v>2915</v>
      </c>
      <c r="N38" s="22" t="s">
        <v>305</v>
      </c>
      <c r="O38" s="158" t="s">
        <v>134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1:23" s="17" customFormat="1" ht="42" customHeight="1">
      <c r="A39" s="29">
        <v>20</v>
      </c>
      <c r="B39" s="30"/>
      <c r="C39" s="157">
        <v>4</v>
      </c>
      <c r="D39" s="31">
        <f>SUM(M39/I39)</f>
        <v>37.58389261744966</v>
      </c>
      <c r="E39" s="47"/>
      <c r="F39" s="117"/>
      <c r="G39" s="121" t="s">
        <v>117</v>
      </c>
      <c r="H39" s="46" t="s">
        <v>118</v>
      </c>
      <c r="I39" s="19">
        <v>81.95</v>
      </c>
      <c r="J39" s="51">
        <v>55</v>
      </c>
      <c r="K39" s="122" t="s">
        <v>31</v>
      </c>
      <c r="L39" s="20">
        <v>56</v>
      </c>
      <c r="M39" s="19">
        <f>SUM(L39*J39)</f>
        <v>3080</v>
      </c>
      <c r="N39" s="22" t="s">
        <v>305</v>
      </c>
      <c r="O39" s="158" t="s">
        <v>262</v>
      </c>
      <c r="P39" s="58"/>
      <c r="R39" s="59"/>
      <c r="U39" s="6"/>
      <c r="V39" s="6"/>
      <c r="W39" s="6"/>
    </row>
    <row r="40" spans="1:20" s="17" customFormat="1" ht="27.75" customHeight="1">
      <c r="A40" s="204" t="s">
        <v>18</v>
      </c>
      <c r="B40" s="205"/>
      <c r="C40" s="205"/>
      <c r="D40" s="205"/>
      <c r="E40" s="205"/>
      <c r="F40" s="206"/>
      <c r="G40" s="61" t="s">
        <v>23</v>
      </c>
      <c r="H40" s="201" t="s">
        <v>87</v>
      </c>
      <c r="I40" s="202"/>
      <c r="J40" s="202"/>
      <c r="K40" s="202"/>
      <c r="L40" s="202"/>
      <c r="M40" s="202"/>
      <c r="N40" s="202"/>
      <c r="O40" s="203"/>
      <c r="P40" s="9"/>
      <c r="Q40" s="8"/>
      <c r="R40" s="10"/>
      <c r="S40" s="10"/>
      <c r="T40" s="10"/>
    </row>
    <row r="41" spans="1:15" s="17" customFormat="1" ht="42" customHeight="1">
      <c r="A41" s="11" t="s">
        <v>1</v>
      </c>
      <c r="B41" s="11" t="s">
        <v>2</v>
      </c>
      <c r="C41" s="11" t="s">
        <v>3</v>
      </c>
      <c r="D41" s="12" t="s">
        <v>4</v>
      </c>
      <c r="E41" s="11" t="s">
        <v>19</v>
      </c>
      <c r="F41" s="11" t="s">
        <v>5</v>
      </c>
      <c r="G41" s="13" t="s">
        <v>6</v>
      </c>
      <c r="H41" s="14" t="s">
        <v>7</v>
      </c>
      <c r="I41" s="14" t="s">
        <v>8</v>
      </c>
      <c r="J41" s="11" t="s">
        <v>10</v>
      </c>
      <c r="K41" s="14" t="s">
        <v>9</v>
      </c>
      <c r="L41" s="15" t="s">
        <v>11</v>
      </c>
      <c r="M41" s="11" t="s">
        <v>12</v>
      </c>
      <c r="N41" s="14" t="s">
        <v>13</v>
      </c>
      <c r="O41" s="28" t="s">
        <v>14</v>
      </c>
    </row>
    <row r="42" spans="1:23" s="17" customFormat="1" ht="42" customHeight="1">
      <c r="A42" s="29">
        <v>21</v>
      </c>
      <c r="B42" s="30"/>
      <c r="C42" s="34">
        <v>1</v>
      </c>
      <c r="D42" s="31">
        <f>SUM(M42/I42)</f>
        <v>94.25133689839572</v>
      </c>
      <c r="E42" s="47"/>
      <c r="F42" s="161" t="s">
        <v>231</v>
      </c>
      <c r="G42" s="121" t="s">
        <v>104</v>
      </c>
      <c r="H42" s="46" t="s">
        <v>105</v>
      </c>
      <c r="I42" s="193">
        <v>74.8</v>
      </c>
      <c r="J42" s="45">
        <v>75</v>
      </c>
      <c r="K42" s="148" t="s">
        <v>106</v>
      </c>
      <c r="L42" s="192">
        <v>94</v>
      </c>
      <c r="M42" s="21">
        <f>SUM(L42*J42)</f>
        <v>7050</v>
      </c>
      <c r="N42" s="22" t="s">
        <v>336</v>
      </c>
      <c r="O42" s="158" t="s">
        <v>322</v>
      </c>
      <c r="P42" s="36"/>
      <c r="Q42" s="9"/>
      <c r="R42"/>
      <c r="S42"/>
      <c r="T42"/>
      <c r="U42"/>
      <c r="V42"/>
      <c r="W42"/>
    </row>
    <row r="43" spans="1:23" s="17" customFormat="1" ht="42" customHeight="1">
      <c r="A43" s="29">
        <v>22</v>
      </c>
      <c r="B43" s="30"/>
      <c r="C43" s="34">
        <v>2</v>
      </c>
      <c r="D43" s="31">
        <f>SUM(M43/I43)</f>
        <v>80.11363636363636</v>
      </c>
      <c r="E43" s="47"/>
      <c r="F43" s="161" t="s">
        <v>24</v>
      </c>
      <c r="G43" s="42" t="s">
        <v>25</v>
      </c>
      <c r="H43" s="46" t="s">
        <v>316</v>
      </c>
      <c r="I43" s="19">
        <v>88</v>
      </c>
      <c r="J43" s="45">
        <v>75</v>
      </c>
      <c r="K43" s="27" t="s">
        <v>318</v>
      </c>
      <c r="L43" s="20">
        <v>94</v>
      </c>
      <c r="M43" s="21">
        <f>SUM(L43*J43)</f>
        <v>7050</v>
      </c>
      <c r="N43" s="22" t="s">
        <v>309</v>
      </c>
      <c r="O43" s="158" t="s">
        <v>321</v>
      </c>
      <c r="P43" s="36"/>
      <c r="Q43" s="9"/>
      <c r="R43"/>
      <c r="S43"/>
      <c r="T43"/>
      <c r="U43"/>
      <c r="V43"/>
      <c r="W43"/>
    </row>
    <row r="44" spans="1:23" s="17" customFormat="1" ht="42" customHeight="1">
      <c r="A44" s="29">
        <v>23</v>
      </c>
      <c r="B44" s="30"/>
      <c r="C44" s="34">
        <v>3</v>
      </c>
      <c r="D44" s="31">
        <f>SUM(M44/I44)</f>
        <v>65.11381683430386</v>
      </c>
      <c r="E44" s="47"/>
      <c r="F44" s="161" t="s">
        <v>215</v>
      </c>
      <c r="G44" s="42" t="s">
        <v>17</v>
      </c>
      <c r="H44" s="46" t="s">
        <v>32</v>
      </c>
      <c r="I44" s="19">
        <v>94.45</v>
      </c>
      <c r="J44" s="45">
        <v>75</v>
      </c>
      <c r="K44" s="35" t="s">
        <v>319</v>
      </c>
      <c r="L44" s="192">
        <v>82</v>
      </c>
      <c r="M44" s="21">
        <f>SUM(L44*J44)</f>
        <v>6150</v>
      </c>
      <c r="N44" s="22" t="s">
        <v>336</v>
      </c>
      <c r="O44" s="158" t="s">
        <v>55</v>
      </c>
      <c r="P44" s="36"/>
      <c r="Q44" s="9"/>
      <c r="R44"/>
      <c r="S44"/>
      <c r="T44"/>
      <c r="U44"/>
      <c r="V44"/>
      <c r="W44"/>
    </row>
    <row r="45" spans="1:23" s="17" customFormat="1" ht="42" customHeight="1">
      <c r="A45" s="29">
        <v>24</v>
      </c>
      <c r="B45" s="30"/>
      <c r="C45" s="34">
        <v>4</v>
      </c>
      <c r="D45" s="31">
        <f>SUM(M45/I45)</f>
        <v>45.07772020725388</v>
      </c>
      <c r="E45" s="47"/>
      <c r="F45" s="117"/>
      <c r="G45" s="42" t="s">
        <v>137</v>
      </c>
      <c r="H45" s="46" t="s">
        <v>138</v>
      </c>
      <c r="I45" s="19">
        <v>96.5</v>
      </c>
      <c r="J45" s="45">
        <v>75</v>
      </c>
      <c r="K45" s="122" t="s">
        <v>31</v>
      </c>
      <c r="L45" s="20">
        <v>58</v>
      </c>
      <c r="M45" s="21">
        <f>SUM(L45*J45)</f>
        <v>4350</v>
      </c>
      <c r="N45" s="22" t="s">
        <v>311</v>
      </c>
      <c r="O45" s="158" t="s">
        <v>139</v>
      </c>
      <c r="P45" s="36"/>
      <c r="Q45" s="9"/>
      <c r="R45"/>
      <c r="S45"/>
      <c r="T45"/>
      <c r="U45"/>
      <c r="V45"/>
      <c r="W45"/>
    </row>
    <row r="46" spans="1:20" s="17" customFormat="1" ht="24.75" customHeight="1">
      <c r="A46" s="204" t="s">
        <v>18</v>
      </c>
      <c r="B46" s="205"/>
      <c r="C46" s="205"/>
      <c r="D46" s="205"/>
      <c r="E46" s="205"/>
      <c r="F46" s="206"/>
      <c r="G46" s="54" t="s">
        <v>26</v>
      </c>
      <c r="H46" s="201" t="s">
        <v>88</v>
      </c>
      <c r="I46" s="202"/>
      <c r="J46" s="202"/>
      <c r="K46" s="202"/>
      <c r="L46" s="202"/>
      <c r="M46" s="202"/>
      <c r="N46" s="202"/>
      <c r="O46" s="203"/>
      <c r="P46" s="9"/>
      <c r="Q46" s="8"/>
      <c r="R46" s="10"/>
      <c r="S46" s="10"/>
      <c r="T46" s="10"/>
    </row>
    <row r="47" spans="1:15" s="17" customFormat="1" ht="42" customHeight="1">
      <c r="A47" s="11" t="s">
        <v>1</v>
      </c>
      <c r="B47" s="11" t="s">
        <v>2</v>
      </c>
      <c r="C47" s="11" t="s">
        <v>3</v>
      </c>
      <c r="D47" s="12" t="s">
        <v>4</v>
      </c>
      <c r="E47" s="11" t="s">
        <v>19</v>
      </c>
      <c r="F47" s="11" t="s">
        <v>5</v>
      </c>
      <c r="G47" s="13" t="s">
        <v>6</v>
      </c>
      <c r="H47" s="14" t="s">
        <v>7</v>
      </c>
      <c r="I47" s="14" t="s">
        <v>8</v>
      </c>
      <c r="J47" s="11" t="s">
        <v>10</v>
      </c>
      <c r="K47" s="14" t="s">
        <v>9</v>
      </c>
      <c r="L47" s="15" t="s">
        <v>11</v>
      </c>
      <c r="M47" s="11" t="s">
        <v>12</v>
      </c>
      <c r="N47" s="14" t="s">
        <v>13</v>
      </c>
      <c r="O47" s="28" t="s">
        <v>14</v>
      </c>
    </row>
    <row r="48" spans="1:15" s="6" customFormat="1" ht="42" customHeight="1">
      <c r="A48" s="29">
        <v>25</v>
      </c>
      <c r="B48" s="30"/>
      <c r="C48" s="34">
        <v>1</v>
      </c>
      <c r="D48" s="31">
        <f>SUM(M48/I48)</f>
        <v>41.224970553592456</v>
      </c>
      <c r="E48" s="47"/>
      <c r="F48" s="161" t="s">
        <v>80</v>
      </c>
      <c r="G48" s="42" t="s">
        <v>49</v>
      </c>
      <c r="H48" s="46" t="s">
        <v>81</v>
      </c>
      <c r="I48" s="19">
        <v>84.9</v>
      </c>
      <c r="J48" s="55">
        <v>100</v>
      </c>
      <c r="K48" s="35" t="s">
        <v>112</v>
      </c>
      <c r="L48" s="20">
        <v>35</v>
      </c>
      <c r="M48" s="21">
        <f>SUM(L48*J48)</f>
        <v>3500</v>
      </c>
      <c r="N48" s="22" t="s">
        <v>312</v>
      </c>
      <c r="O48" s="158" t="s">
        <v>79</v>
      </c>
    </row>
    <row r="49" spans="1:15" s="6" customFormat="1" ht="42" customHeight="1">
      <c r="A49" s="29">
        <v>26</v>
      </c>
      <c r="B49" s="30"/>
      <c r="C49" s="34">
        <v>2</v>
      </c>
      <c r="D49" s="31">
        <f>SUM(M49/I49)</f>
        <v>14.207650273224044</v>
      </c>
      <c r="E49" s="47"/>
      <c r="F49" s="117"/>
      <c r="G49" s="42" t="s">
        <v>113</v>
      </c>
      <c r="H49" s="46" t="s">
        <v>114</v>
      </c>
      <c r="I49" s="19">
        <v>91.5</v>
      </c>
      <c r="J49" s="55">
        <v>100</v>
      </c>
      <c r="K49" s="35" t="s">
        <v>115</v>
      </c>
      <c r="L49" s="20">
        <v>13</v>
      </c>
      <c r="M49" s="21">
        <f>SUM(L49*J49)</f>
        <v>1300</v>
      </c>
      <c r="N49" s="22" t="s">
        <v>306</v>
      </c>
      <c r="O49" s="158" t="s">
        <v>116</v>
      </c>
    </row>
    <row r="50" spans="1:14" s="63" customFormat="1" ht="27" customHeight="1">
      <c r="A50" s="212" t="s">
        <v>45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62"/>
      <c r="M50" s="62"/>
      <c r="N50" s="62"/>
    </row>
    <row r="51" spans="1:16" s="63" customFormat="1" ht="37.5" customHeight="1">
      <c r="A51" s="195" t="s">
        <v>47</v>
      </c>
      <c r="B51" s="196"/>
      <c r="C51" s="196"/>
      <c r="D51" s="197"/>
      <c r="E51" s="37" t="s">
        <v>213</v>
      </c>
      <c r="F51" s="198" t="s">
        <v>214</v>
      </c>
      <c r="G51" s="199"/>
      <c r="H51" s="200" t="s">
        <v>211</v>
      </c>
      <c r="I51" s="199"/>
      <c r="J51" s="195"/>
      <c r="K51" s="197"/>
      <c r="L51" s="65"/>
      <c r="N51" s="70"/>
      <c r="O51" s="65"/>
      <c r="P51" s="65"/>
    </row>
    <row r="52" spans="1:16" s="63" customFormat="1" ht="37.5" customHeight="1">
      <c r="A52" s="195" t="s">
        <v>54</v>
      </c>
      <c r="B52" s="196"/>
      <c r="C52" s="196"/>
      <c r="D52" s="197"/>
      <c r="E52" s="37" t="s">
        <v>46</v>
      </c>
      <c r="F52" s="198" t="s">
        <v>43</v>
      </c>
      <c r="G52" s="199"/>
      <c r="H52" s="200" t="s">
        <v>44</v>
      </c>
      <c r="I52" s="199"/>
      <c r="J52" s="195" t="s">
        <v>38</v>
      </c>
      <c r="K52" s="197"/>
      <c r="L52" s="65"/>
      <c r="N52" s="71"/>
      <c r="O52" s="65"/>
      <c r="P52" s="65"/>
    </row>
    <row r="53" spans="1:16" s="63" customFormat="1" ht="37.5" customHeight="1">
      <c r="A53" s="195" t="s">
        <v>37</v>
      </c>
      <c r="B53" s="196"/>
      <c r="C53" s="196"/>
      <c r="D53" s="197"/>
      <c r="E53" s="37" t="s">
        <v>46</v>
      </c>
      <c r="F53" s="198" t="s">
        <v>43</v>
      </c>
      <c r="G53" s="199"/>
      <c r="H53" s="200" t="s">
        <v>44</v>
      </c>
      <c r="I53" s="199"/>
      <c r="J53" s="195" t="s">
        <v>38</v>
      </c>
      <c r="K53" s="197"/>
      <c r="L53" s="65"/>
      <c r="N53" s="71"/>
      <c r="O53" s="65"/>
      <c r="P53" s="65"/>
    </row>
    <row r="54" spans="1:16" s="63" customFormat="1" ht="37.5" customHeight="1">
      <c r="A54" s="195" t="s">
        <v>37</v>
      </c>
      <c r="B54" s="196"/>
      <c r="C54" s="196"/>
      <c r="D54" s="197"/>
      <c r="E54" s="37" t="s">
        <v>80</v>
      </c>
      <c r="F54" s="198" t="s">
        <v>49</v>
      </c>
      <c r="G54" s="199"/>
      <c r="H54" s="200" t="s">
        <v>48</v>
      </c>
      <c r="I54" s="199"/>
      <c r="J54" s="195" t="s">
        <v>50</v>
      </c>
      <c r="K54" s="197"/>
      <c r="L54" s="65"/>
      <c r="N54" s="71"/>
      <c r="O54" s="65"/>
      <c r="P54" s="65"/>
    </row>
    <row r="55" spans="1:16" s="63" customFormat="1" ht="37.5" customHeight="1">
      <c r="A55" s="195" t="s">
        <v>37</v>
      </c>
      <c r="B55" s="196"/>
      <c r="C55" s="196"/>
      <c r="D55" s="197"/>
      <c r="E55" s="37" t="s">
        <v>24</v>
      </c>
      <c r="F55" s="198" t="s">
        <v>25</v>
      </c>
      <c r="G55" s="199"/>
      <c r="H55" s="200" t="s">
        <v>212</v>
      </c>
      <c r="I55" s="199"/>
      <c r="J55" s="195" t="s">
        <v>265</v>
      </c>
      <c r="K55" s="197"/>
      <c r="L55" s="65"/>
      <c r="N55" s="71"/>
      <c r="O55" s="65"/>
      <c r="P55" s="65"/>
    </row>
    <row r="56" spans="1:16" s="63" customFormat="1" ht="37.5" customHeight="1">
      <c r="A56" s="195" t="s">
        <v>37</v>
      </c>
      <c r="B56" s="196"/>
      <c r="C56" s="196"/>
      <c r="D56" s="197"/>
      <c r="E56" s="37" t="s">
        <v>52</v>
      </c>
      <c r="F56" s="198" t="s">
        <v>51</v>
      </c>
      <c r="G56" s="199"/>
      <c r="H56" s="200" t="s">
        <v>53</v>
      </c>
      <c r="I56" s="199"/>
      <c r="J56" s="195" t="s">
        <v>36</v>
      </c>
      <c r="K56" s="197"/>
      <c r="L56" s="65"/>
      <c r="N56" s="71"/>
      <c r="O56" s="65"/>
      <c r="P56" s="65"/>
    </row>
    <row r="57" spans="1:16" s="63" customFormat="1" ht="37.5" customHeight="1">
      <c r="A57" s="195" t="s">
        <v>39</v>
      </c>
      <c r="B57" s="196"/>
      <c r="C57" s="196"/>
      <c r="D57" s="197"/>
      <c r="E57" s="37" t="s">
        <v>57</v>
      </c>
      <c r="F57" s="198" t="s">
        <v>56</v>
      </c>
      <c r="G57" s="199"/>
      <c r="H57" s="200" t="s">
        <v>44</v>
      </c>
      <c r="I57" s="199"/>
      <c r="J57" s="195"/>
      <c r="K57" s="197"/>
      <c r="L57" s="65"/>
      <c r="N57" s="6"/>
      <c r="O57" s="65"/>
      <c r="P57" s="65"/>
    </row>
    <row r="58" spans="1:21" ht="37.5" customHeight="1">
      <c r="A58" s="195" t="s">
        <v>40</v>
      </c>
      <c r="B58" s="196"/>
      <c r="C58" s="196"/>
      <c r="D58" s="197"/>
      <c r="E58" s="64"/>
      <c r="F58" s="198" t="s">
        <v>263</v>
      </c>
      <c r="G58" s="199"/>
      <c r="H58" s="200" t="s">
        <v>44</v>
      </c>
      <c r="I58" s="199"/>
      <c r="J58" s="195" t="s">
        <v>41</v>
      </c>
      <c r="K58" s="197"/>
      <c r="L58" s="65"/>
      <c r="M58" s="63"/>
      <c r="N58" s="71"/>
      <c r="O58" s="65"/>
      <c r="P58" s="65"/>
      <c r="Q58" s="63"/>
      <c r="R58" s="63"/>
      <c r="S58" s="63"/>
      <c r="T58" s="63"/>
      <c r="U58" s="66"/>
    </row>
    <row r="59" spans="1:24" s="69" customFormat="1" ht="37.5" customHeight="1">
      <c r="A59" s="195" t="s">
        <v>42</v>
      </c>
      <c r="B59" s="196"/>
      <c r="C59" s="196"/>
      <c r="D59" s="197"/>
      <c r="E59" s="64" t="s">
        <v>57</v>
      </c>
      <c r="F59" s="198" t="s">
        <v>56</v>
      </c>
      <c r="G59" s="199"/>
      <c r="H59" s="200" t="s">
        <v>44</v>
      </c>
      <c r="I59" s="199"/>
      <c r="J59" s="195" t="s">
        <v>41</v>
      </c>
      <c r="K59" s="197"/>
      <c r="L59" s="65"/>
      <c r="M59" s="63"/>
      <c r="N59" s="71"/>
      <c r="O59" s="65"/>
      <c r="P59" s="65"/>
      <c r="Q59" s="63"/>
      <c r="R59" s="63"/>
      <c r="S59" s="63"/>
      <c r="T59" s="63"/>
      <c r="U59" s="67"/>
      <c r="V59" s="68"/>
      <c r="W59" s="8"/>
      <c r="X59" s="8"/>
    </row>
  </sheetData>
  <sheetProtection selectLockedCells="1" selectUnlockedCells="1"/>
  <mergeCells count="60">
    <mergeCell ref="A1:O1"/>
    <mergeCell ref="A2:O2"/>
    <mergeCell ref="A4:O4"/>
    <mergeCell ref="A5:O5"/>
    <mergeCell ref="A10:F10"/>
    <mergeCell ref="A46:F46"/>
    <mergeCell ref="H46:O46"/>
    <mergeCell ref="A25:F25"/>
    <mergeCell ref="H40:O40"/>
    <mergeCell ref="H10:O10"/>
    <mergeCell ref="A6:F6"/>
    <mergeCell ref="H6:O6"/>
    <mergeCell ref="A50:K50"/>
    <mergeCell ref="A20:F20"/>
    <mergeCell ref="H20:O20"/>
    <mergeCell ref="A30:F30"/>
    <mergeCell ref="H30:O30"/>
    <mergeCell ref="A16:F16"/>
    <mergeCell ref="H16:O16"/>
    <mergeCell ref="A34:F34"/>
    <mergeCell ref="A40:F40"/>
    <mergeCell ref="H25:O25"/>
    <mergeCell ref="A51:D51"/>
    <mergeCell ref="F51:G51"/>
    <mergeCell ref="H51:I51"/>
    <mergeCell ref="J51:K51"/>
    <mergeCell ref="H54:I54"/>
    <mergeCell ref="J54:K54"/>
    <mergeCell ref="A52:D52"/>
    <mergeCell ref="F52:G52"/>
    <mergeCell ref="H52:I52"/>
    <mergeCell ref="J52:K52"/>
    <mergeCell ref="A55:D55"/>
    <mergeCell ref="F55:G55"/>
    <mergeCell ref="H55:I55"/>
    <mergeCell ref="J55:K55"/>
    <mergeCell ref="A53:D53"/>
    <mergeCell ref="F53:G53"/>
    <mergeCell ref="H53:I53"/>
    <mergeCell ref="J53:K53"/>
    <mergeCell ref="A54:D54"/>
    <mergeCell ref="F54:G54"/>
    <mergeCell ref="A57:D57"/>
    <mergeCell ref="F57:G57"/>
    <mergeCell ref="H57:I57"/>
    <mergeCell ref="J57:K57"/>
    <mergeCell ref="A56:D56"/>
    <mergeCell ref="F56:G56"/>
    <mergeCell ref="H56:I56"/>
    <mergeCell ref="J56:K56"/>
    <mergeCell ref="A3:O3"/>
    <mergeCell ref="A59:D59"/>
    <mergeCell ref="F59:G59"/>
    <mergeCell ref="H59:I59"/>
    <mergeCell ref="J59:K59"/>
    <mergeCell ref="A58:D58"/>
    <mergeCell ref="F58:G58"/>
    <mergeCell ref="H58:I58"/>
    <mergeCell ref="J58:K58"/>
    <mergeCell ref="H34:O34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X91"/>
  <sheetViews>
    <sheetView tabSelected="1" zoomScale="70" zoomScaleNormal="70" zoomScalePageLayoutView="0" workbookViewId="0" topLeftCell="A10">
      <selection activeCell="H18" sqref="H18"/>
    </sheetView>
  </sheetViews>
  <sheetFormatPr defaultColWidth="9.140625" defaultRowHeight="15"/>
  <cols>
    <col min="1" max="1" width="6.7109375" style="2" customWidth="1"/>
    <col min="2" max="2" width="7.7109375" style="2" customWidth="1"/>
    <col min="3" max="3" width="8.8515625" style="2" customWidth="1"/>
    <col min="4" max="4" width="10.8515625" style="2" customWidth="1"/>
    <col min="5" max="5" width="39.8515625" style="2" customWidth="1"/>
    <col min="6" max="6" width="20.140625" style="2" customWidth="1"/>
    <col min="7" max="7" width="10.00390625" style="3" customWidth="1"/>
    <col min="8" max="8" width="11.421875" style="2" customWidth="1"/>
    <col min="9" max="9" width="48.421875" style="2" customWidth="1"/>
    <col min="10" max="10" width="10.28125" style="5" customWidth="1"/>
    <col min="11" max="11" width="8.8515625" style="0" customWidth="1"/>
    <col min="12" max="12" width="12.57421875" style="0" customWidth="1"/>
    <col min="13" max="13" width="9.421875" style="0" customWidth="1"/>
    <col min="14" max="14" width="8.8515625" style="0" customWidth="1"/>
    <col min="15" max="15" width="12.57421875" style="0" customWidth="1"/>
    <col min="16" max="16" width="9.28125" style="0" customWidth="1"/>
    <col min="17" max="17" width="8.7109375" style="0" customWidth="1"/>
    <col min="18" max="18" width="12.7109375" style="0" customWidth="1"/>
    <col min="19" max="19" width="16.7109375" style="0" customWidth="1"/>
    <col min="20" max="20" width="37.00390625" style="0" customWidth="1"/>
    <col min="21" max="21" width="24.421875" style="98" customWidth="1"/>
    <col min="22" max="22" width="12.421875" style="0" customWidth="1"/>
  </cols>
  <sheetData>
    <row r="1" spans="1:21" s="6" customFormat="1" ht="23.25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19"/>
      <c r="Q1" s="219"/>
      <c r="R1" s="219"/>
      <c r="S1" s="219"/>
      <c r="T1" s="219"/>
      <c r="U1" s="219"/>
    </row>
    <row r="2" spans="1:21" s="6" customFormat="1" ht="23.25" customHeight="1">
      <c r="A2" s="218" t="s">
        <v>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  <c r="Q2" s="219"/>
      <c r="R2" s="219"/>
      <c r="S2" s="219"/>
      <c r="T2" s="219"/>
      <c r="U2" s="219"/>
    </row>
    <row r="3" spans="1:21" s="6" customFormat="1" ht="23.25" customHeight="1">
      <c r="A3" s="218" t="s">
        <v>324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9"/>
      <c r="Q3" s="219"/>
      <c r="R3" s="219"/>
      <c r="S3" s="219"/>
      <c r="T3" s="219"/>
      <c r="U3" s="219"/>
    </row>
    <row r="4" spans="1:21" s="6" customFormat="1" ht="60" customHeight="1">
      <c r="A4" s="246" t="s">
        <v>294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19"/>
      <c r="Q4" s="219"/>
      <c r="R4" s="219"/>
      <c r="S4" s="219"/>
      <c r="T4" s="219"/>
      <c r="U4" s="219"/>
    </row>
    <row r="5" spans="1:21" s="6" customFormat="1" ht="23.25" customHeight="1">
      <c r="A5" s="247" t="s">
        <v>90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/>
      <c r="Q5" s="248"/>
      <c r="R5" s="248"/>
      <c r="S5" s="248"/>
      <c r="T5" s="248"/>
      <c r="U5" s="248"/>
    </row>
    <row r="6" spans="1:21" s="73" customFormat="1" ht="27" customHeight="1">
      <c r="A6" s="242" t="s">
        <v>58</v>
      </c>
      <c r="B6" s="242"/>
      <c r="C6" s="242"/>
      <c r="D6" s="242"/>
      <c r="E6" s="242"/>
      <c r="F6" s="243" t="s">
        <v>91</v>
      </c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</row>
    <row r="7" spans="1:21" s="74" customFormat="1" ht="21.75" customHeight="1">
      <c r="A7" s="230" t="s">
        <v>1</v>
      </c>
      <c r="B7" s="230" t="s">
        <v>3</v>
      </c>
      <c r="C7" s="230" t="s">
        <v>59</v>
      </c>
      <c r="D7" s="241" t="s">
        <v>60</v>
      </c>
      <c r="E7" s="222" t="s">
        <v>6</v>
      </c>
      <c r="F7" s="222" t="s">
        <v>7</v>
      </c>
      <c r="G7" s="222" t="s">
        <v>8</v>
      </c>
      <c r="H7" s="222" t="s">
        <v>5</v>
      </c>
      <c r="I7" s="222" t="s">
        <v>61</v>
      </c>
      <c r="J7" s="223" t="s">
        <v>33</v>
      </c>
      <c r="K7" s="223"/>
      <c r="L7" s="223"/>
      <c r="M7" s="224" t="s">
        <v>34</v>
      </c>
      <c r="N7" s="224"/>
      <c r="O7" s="224"/>
      <c r="P7" s="220" t="s">
        <v>35</v>
      </c>
      <c r="Q7" s="220"/>
      <c r="R7" s="220"/>
      <c r="S7" s="240" t="s">
        <v>62</v>
      </c>
      <c r="T7" s="222" t="s">
        <v>13</v>
      </c>
      <c r="U7" s="222" t="s">
        <v>64</v>
      </c>
    </row>
    <row r="8" spans="1:21" s="74" customFormat="1" ht="25.5" customHeight="1">
      <c r="A8" s="230"/>
      <c r="B8" s="230"/>
      <c r="C8" s="230"/>
      <c r="D8" s="241"/>
      <c r="E8" s="222"/>
      <c r="F8" s="222"/>
      <c r="G8" s="222"/>
      <c r="H8" s="222"/>
      <c r="I8" s="222"/>
      <c r="J8" s="75" t="s">
        <v>10</v>
      </c>
      <c r="K8" s="76" t="s">
        <v>63</v>
      </c>
      <c r="L8" s="76" t="s">
        <v>12</v>
      </c>
      <c r="M8" s="77" t="s">
        <v>10</v>
      </c>
      <c r="N8" s="78" t="s">
        <v>63</v>
      </c>
      <c r="O8" s="77" t="s">
        <v>12</v>
      </c>
      <c r="P8" s="79" t="s">
        <v>10</v>
      </c>
      <c r="Q8" s="80" t="s">
        <v>63</v>
      </c>
      <c r="R8" s="79" t="s">
        <v>12</v>
      </c>
      <c r="S8" s="240"/>
      <c r="T8" s="222"/>
      <c r="U8" s="222"/>
    </row>
    <row r="9" spans="1:23" s="73" customFormat="1" ht="45" customHeight="1">
      <c r="A9" s="81">
        <v>27</v>
      </c>
      <c r="B9" s="162">
        <v>1</v>
      </c>
      <c r="C9" s="83"/>
      <c r="D9" s="137">
        <f aca="true" t="shared" si="0" ref="D9:D14">SUM(S9/G9)</f>
        <v>3.605769230769231</v>
      </c>
      <c r="E9" s="84" t="s">
        <v>204</v>
      </c>
      <c r="F9" s="134" t="s">
        <v>205</v>
      </c>
      <c r="G9" s="94">
        <v>58.24</v>
      </c>
      <c r="H9" s="183"/>
      <c r="I9" s="25" t="s">
        <v>31</v>
      </c>
      <c r="J9" s="85">
        <v>65</v>
      </c>
      <c r="K9" s="86">
        <v>1</v>
      </c>
      <c r="L9" s="87">
        <f aca="true" t="shared" si="1" ref="L9:L14">SUM(J9*K9)</f>
        <v>65</v>
      </c>
      <c r="M9" s="88">
        <v>70</v>
      </c>
      <c r="N9" s="89">
        <v>1</v>
      </c>
      <c r="O9" s="93">
        <f aca="true" t="shared" si="2" ref="O9:O14">SUM(M9*N9)</f>
        <v>70</v>
      </c>
      <c r="P9" s="90">
        <v>75</v>
      </c>
      <c r="Q9" s="91">
        <v>1</v>
      </c>
      <c r="R9" s="92">
        <f aca="true" t="shared" si="3" ref="R9:R14">SUM(P9*Q9)</f>
        <v>75</v>
      </c>
      <c r="S9" s="189">
        <f aca="true" t="shared" si="4" ref="S9:S14">SUM(L9+O9+R9)</f>
        <v>210</v>
      </c>
      <c r="T9" s="16" t="s">
        <v>335</v>
      </c>
      <c r="U9" s="25" t="s">
        <v>206</v>
      </c>
      <c r="W9" s="40"/>
    </row>
    <row r="10" spans="1:23" s="73" customFormat="1" ht="45" customHeight="1">
      <c r="A10" s="81">
        <v>28</v>
      </c>
      <c r="B10" s="162">
        <v>2</v>
      </c>
      <c r="C10" s="83"/>
      <c r="D10" s="137">
        <f t="shared" si="0"/>
        <v>3.117505995203837</v>
      </c>
      <c r="E10" s="84" t="s">
        <v>255</v>
      </c>
      <c r="F10" s="134" t="s">
        <v>266</v>
      </c>
      <c r="G10" s="94">
        <v>62.55</v>
      </c>
      <c r="H10" s="123"/>
      <c r="I10" s="25" t="s">
        <v>31</v>
      </c>
      <c r="J10" s="85">
        <v>65</v>
      </c>
      <c r="K10" s="86">
        <v>1</v>
      </c>
      <c r="L10" s="87">
        <f t="shared" si="1"/>
        <v>65</v>
      </c>
      <c r="M10" s="88">
        <v>65</v>
      </c>
      <c r="N10" s="89">
        <v>1</v>
      </c>
      <c r="O10" s="93">
        <f t="shared" si="2"/>
        <v>65</v>
      </c>
      <c r="P10" s="90">
        <v>65</v>
      </c>
      <c r="Q10" s="91">
        <v>1</v>
      </c>
      <c r="R10" s="92">
        <f t="shared" si="3"/>
        <v>65</v>
      </c>
      <c r="S10" s="185">
        <f t="shared" si="4"/>
        <v>195</v>
      </c>
      <c r="T10" s="14" t="s">
        <v>302</v>
      </c>
      <c r="U10" s="25" t="s">
        <v>267</v>
      </c>
      <c r="W10" s="40"/>
    </row>
    <row r="11" spans="1:23" s="73" customFormat="1" ht="45" customHeight="1">
      <c r="A11" s="81">
        <v>29</v>
      </c>
      <c r="B11" s="162">
        <v>3</v>
      </c>
      <c r="C11" s="83"/>
      <c r="D11" s="137">
        <f t="shared" si="0"/>
        <v>2.8292181069958846</v>
      </c>
      <c r="E11" s="84" t="s">
        <v>145</v>
      </c>
      <c r="F11" s="134" t="s">
        <v>146</v>
      </c>
      <c r="G11" s="94">
        <v>48.6</v>
      </c>
      <c r="H11" s="156" t="s">
        <v>300</v>
      </c>
      <c r="I11" s="25" t="s">
        <v>31</v>
      </c>
      <c r="J11" s="85">
        <v>45</v>
      </c>
      <c r="K11" s="86">
        <v>1</v>
      </c>
      <c r="L11" s="87">
        <f t="shared" si="1"/>
        <v>45</v>
      </c>
      <c r="M11" s="88">
        <v>45</v>
      </c>
      <c r="N11" s="89">
        <v>1</v>
      </c>
      <c r="O11" s="93">
        <f t="shared" si="2"/>
        <v>45</v>
      </c>
      <c r="P11" s="90">
        <v>47.5</v>
      </c>
      <c r="Q11" s="91">
        <v>1</v>
      </c>
      <c r="R11" s="92">
        <f t="shared" si="3"/>
        <v>47.5</v>
      </c>
      <c r="S11" s="185">
        <f t="shared" si="4"/>
        <v>137.5</v>
      </c>
      <c r="T11" s="14" t="s">
        <v>302</v>
      </c>
      <c r="U11" s="25" t="s">
        <v>147</v>
      </c>
      <c r="W11" s="40"/>
    </row>
    <row r="12" spans="1:23" s="73" customFormat="1" ht="45" customHeight="1">
      <c r="A12" s="81">
        <v>30</v>
      </c>
      <c r="B12" s="162">
        <v>4</v>
      </c>
      <c r="C12" s="83"/>
      <c r="D12" s="137">
        <f t="shared" si="0"/>
        <v>1.601067378252168</v>
      </c>
      <c r="E12" s="84" t="s">
        <v>248</v>
      </c>
      <c r="F12" s="134" t="s">
        <v>122</v>
      </c>
      <c r="G12" s="94">
        <v>74.95</v>
      </c>
      <c r="H12" s="123"/>
      <c r="I12" s="25" t="s">
        <v>31</v>
      </c>
      <c r="J12" s="85">
        <v>60</v>
      </c>
      <c r="K12" s="86">
        <v>1</v>
      </c>
      <c r="L12" s="87">
        <f t="shared" si="1"/>
        <v>60</v>
      </c>
      <c r="M12" s="95">
        <v>62.5</v>
      </c>
      <c r="N12" s="152">
        <v>0</v>
      </c>
      <c r="O12" s="96">
        <f t="shared" si="2"/>
        <v>0</v>
      </c>
      <c r="P12" s="90">
        <v>60</v>
      </c>
      <c r="Q12" s="91">
        <v>1</v>
      </c>
      <c r="R12" s="92">
        <f t="shared" si="3"/>
        <v>60</v>
      </c>
      <c r="S12" s="185">
        <f t="shared" si="4"/>
        <v>120</v>
      </c>
      <c r="T12" s="14" t="s">
        <v>306</v>
      </c>
      <c r="U12" s="25" t="s">
        <v>123</v>
      </c>
      <c r="W12" s="40"/>
    </row>
    <row r="13" spans="1:23" s="73" customFormat="1" ht="45" customHeight="1">
      <c r="A13" s="81">
        <v>31</v>
      </c>
      <c r="B13" s="162">
        <v>5</v>
      </c>
      <c r="C13" s="83"/>
      <c r="D13" s="137">
        <f t="shared" si="0"/>
        <v>1.5064562410329985</v>
      </c>
      <c r="E13" s="84" t="s">
        <v>207</v>
      </c>
      <c r="F13" s="134" t="s">
        <v>143</v>
      </c>
      <c r="G13" s="94">
        <v>69.7</v>
      </c>
      <c r="H13" s="123"/>
      <c r="I13" s="25" t="s">
        <v>31</v>
      </c>
      <c r="J13" s="95">
        <v>50</v>
      </c>
      <c r="K13" s="152">
        <v>0</v>
      </c>
      <c r="L13" s="96">
        <f t="shared" si="1"/>
        <v>0</v>
      </c>
      <c r="M13" s="88">
        <v>52.5</v>
      </c>
      <c r="N13" s="89">
        <v>1</v>
      </c>
      <c r="O13" s="93">
        <f t="shared" si="2"/>
        <v>52.5</v>
      </c>
      <c r="P13" s="90">
        <v>52.5</v>
      </c>
      <c r="Q13" s="91">
        <v>1</v>
      </c>
      <c r="R13" s="92">
        <f t="shared" si="3"/>
        <v>52.5</v>
      </c>
      <c r="S13" s="185">
        <f t="shared" si="4"/>
        <v>105</v>
      </c>
      <c r="T13" s="14" t="s">
        <v>306</v>
      </c>
      <c r="U13" s="25" t="s">
        <v>144</v>
      </c>
      <c r="W13" s="40"/>
    </row>
    <row r="14" spans="1:23" s="73" customFormat="1" ht="45" customHeight="1">
      <c r="A14" s="81">
        <v>32</v>
      </c>
      <c r="B14" s="162">
        <v>6</v>
      </c>
      <c r="C14" s="83"/>
      <c r="D14" s="137">
        <f t="shared" si="0"/>
        <v>1.1846689895470384</v>
      </c>
      <c r="E14" s="84" t="s">
        <v>232</v>
      </c>
      <c r="F14" s="134" t="s">
        <v>233</v>
      </c>
      <c r="G14" s="94">
        <v>71.75</v>
      </c>
      <c r="H14" s="123"/>
      <c r="I14" s="25" t="s">
        <v>31</v>
      </c>
      <c r="J14" s="85">
        <v>40</v>
      </c>
      <c r="K14" s="86">
        <v>1</v>
      </c>
      <c r="L14" s="87">
        <f t="shared" si="1"/>
        <v>40</v>
      </c>
      <c r="M14" s="95">
        <v>42.5</v>
      </c>
      <c r="N14" s="152">
        <v>0</v>
      </c>
      <c r="O14" s="96">
        <f t="shared" si="2"/>
        <v>0</v>
      </c>
      <c r="P14" s="90">
        <v>45</v>
      </c>
      <c r="Q14" s="91">
        <v>1</v>
      </c>
      <c r="R14" s="92">
        <f t="shared" si="3"/>
        <v>45</v>
      </c>
      <c r="S14" s="185">
        <f t="shared" si="4"/>
        <v>85</v>
      </c>
      <c r="T14" s="14" t="s">
        <v>306</v>
      </c>
      <c r="U14" s="25" t="s">
        <v>260</v>
      </c>
      <c r="W14" s="40"/>
    </row>
    <row r="15" spans="1:21" s="73" customFormat="1" ht="29.25" customHeight="1">
      <c r="A15" s="242" t="s">
        <v>58</v>
      </c>
      <c r="B15" s="242"/>
      <c r="C15" s="242"/>
      <c r="D15" s="242"/>
      <c r="E15" s="242"/>
      <c r="F15" s="249" t="s">
        <v>92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</row>
    <row r="16" spans="1:21" s="74" customFormat="1" ht="21.75" customHeight="1">
      <c r="A16" s="230" t="s">
        <v>1</v>
      </c>
      <c r="B16" s="230" t="s">
        <v>3</v>
      </c>
      <c r="C16" s="230" t="s">
        <v>59</v>
      </c>
      <c r="D16" s="221" t="s">
        <v>60</v>
      </c>
      <c r="E16" s="222" t="s">
        <v>6</v>
      </c>
      <c r="F16" s="222" t="s">
        <v>7</v>
      </c>
      <c r="G16" s="222" t="s">
        <v>8</v>
      </c>
      <c r="H16" s="222" t="s">
        <v>5</v>
      </c>
      <c r="I16" s="222" t="s">
        <v>61</v>
      </c>
      <c r="J16" s="223" t="s">
        <v>33</v>
      </c>
      <c r="K16" s="223"/>
      <c r="L16" s="223"/>
      <c r="M16" s="224" t="s">
        <v>34</v>
      </c>
      <c r="N16" s="224"/>
      <c r="O16" s="224"/>
      <c r="P16" s="220" t="s">
        <v>35</v>
      </c>
      <c r="Q16" s="220"/>
      <c r="R16" s="220"/>
      <c r="S16" s="244" t="s">
        <v>62</v>
      </c>
      <c r="T16" s="222" t="s">
        <v>13</v>
      </c>
      <c r="U16" s="222" t="s">
        <v>64</v>
      </c>
    </row>
    <row r="17" spans="1:21" s="74" customFormat="1" ht="25.5" customHeight="1">
      <c r="A17" s="230"/>
      <c r="B17" s="230"/>
      <c r="C17" s="230"/>
      <c r="D17" s="221"/>
      <c r="E17" s="222"/>
      <c r="F17" s="222"/>
      <c r="G17" s="222"/>
      <c r="H17" s="222"/>
      <c r="I17" s="222"/>
      <c r="J17" s="75" t="s">
        <v>10</v>
      </c>
      <c r="K17" s="76" t="s">
        <v>63</v>
      </c>
      <c r="L17" s="76" t="s">
        <v>12</v>
      </c>
      <c r="M17" s="77" t="s">
        <v>10</v>
      </c>
      <c r="N17" s="78" t="s">
        <v>63</v>
      </c>
      <c r="O17" s="77" t="s">
        <v>12</v>
      </c>
      <c r="P17" s="79" t="s">
        <v>10</v>
      </c>
      <c r="Q17" s="80" t="s">
        <v>63</v>
      </c>
      <c r="R17" s="79" t="s">
        <v>12</v>
      </c>
      <c r="S17" s="244"/>
      <c r="T17" s="222"/>
      <c r="U17" s="222"/>
    </row>
    <row r="18" spans="1:23" s="73" customFormat="1" ht="44.25" customHeight="1">
      <c r="A18" s="81">
        <v>33</v>
      </c>
      <c r="B18" s="82">
        <v>1</v>
      </c>
      <c r="C18" s="83"/>
      <c r="D18" s="137">
        <f>SUM(S18/G18)</f>
        <v>5.319148936170213</v>
      </c>
      <c r="E18" s="84" t="s">
        <v>229</v>
      </c>
      <c r="F18" s="134" t="s">
        <v>193</v>
      </c>
      <c r="G18" s="94">
        <v>98.7</v>
      </c>
      <c r="H18" s="183"/>
      <c r="I18" s="25" t="s">
        <v>31</v>
      </c>
      <c r="J18" s="85">
        <v>175</v>
      </c>
      <c r="K18" s="86">
        <v>1</v>
      </c>
      <c r="L18" s="87">
        <f>SUM(J18*K18)</f>
        <v>175</v>
      </c>
      <c r="M18" s="88">
        <v>175</v>
      </c>
      <c r="N18" s="89">
        <v>1</v>
      </c>
      <c r="O18" s="93">
        <f>SUM(M18*N18)</f>
        <v>175</v>
      </c>
      <c r="P18" s="90">
        <v>175</v>
      </c>
      <c r="Q18" s="91">
        <v>1</v>
      </c>
      <c r="R18" s="136">
        <f>SUM(P18*Q18)</f>
        <v>175</v>
      </c>
      <c r="S18" s="185">
        <f>SUM(L18+O18+R18)</f>
        <v>525</v>
      </c>
      <c r="T18" s="14" t="s">
        <v>312</v>
      </c>
      <c r="U18" s="120" t="s">
        <v>289</v>
      </c>
      <c r="W18" s="40"/>
    </row>
    <row r="19" spans="1:23" s="73" customFormat="1" ht="44.25" customHeight="1">
      <c r="A19" s="81">
        <v>34</v>
      </c>
      <c r="B19" s="82">
        <v>2</v>
      </c>
      <c r="C19" s="83"/>
      <c r="D19" s="137">
        <f>SUM(S19/G19)</f>
        <v>4.722744360902255</v>
      </c>
      <c r="E19" s="84" t="s">
        <v>195</v>
      </c>
      <c r="F19" s="134" t="s">
        <v>196</v>
      </c>
      <c r="G19" s="94">
        <v>106.4</v>
      </c>
      <c r="H19" s="123"/>
      <c r="I19" s="25" t="s">
        <v>31</v>
      </c>
      <c r="J19" s="85">
        <v>165</v>
      </c>
      <c r="K19" s="86">
        <v>1</v>
      </c>
      <c r="L19" s="87">
        <f>SUM(J19*K19)</f>
        <v>165</v>
      </c>
      <c r="M19" s="88">
        <v>167.5</v>
      </c>
      <c r="N19" s="89">
        <v>1</v>
      </c>
      <c r="O19" s="93">
        <f>SUM(M19*N19)</f>
        <v>167.5</v>
      </c>
      <c r="P19" s="90">
        <v>170</v>
      </c>
      <c r="Q19" s="91">
        <v>1</v>
      </c>
      <c r="R19" s="92">
        <f>SUM(P19*Q19)</f>
        <v>170</v>
      </c>
      <c r="S19" s="185">
        <f>SUM(L19+O19+R19)</f>
        <v>502.5</v>
      </c>
      <c r="T19" s="14" t="s">
        <v>302</v>
      </c>
      <c r="U19" s="97" t="s">
        <v>166</v>
      </c>
      <c r="W19" s="40"/>
    </row>
    <row r="20" spans="1:23" s="73" customFormat="1" ht="44.25" customHeight="1">
      <c r="A20" s="81">
        <v>35</v>
      </c>
      <c r="B20" s="82">
        <v>3</v>
      </c>
      <c r="C20" s="83"/>
      <c r="D20" s="137">
        <f>SUM(S20/G20)</f>
        <v>4.449284380833852</v>
      </c>
      <c r="E20" s="84" t="s">
        <v>201</v>
      </c>
      <c r="F20" s="134" t="s">
        <v>202</v>
      </c>
      <c r="G20" s="94">
        <v>80.35</v>
      </c>
      <c r="H20" s="123"/>
      <c r="I20" s="25" t="s">
        <v>31</v>
      </c>
      <c r="J20" s="85">
        <v>115</v>
      </c>
      <c r="K20" s="86">
        <v>1</v>
      </c>
      <c r="L20" s="87">
        <f>SUM(J20*K20)</f>
        <v>115</v>
      </c>
      <c r="M20" s="88">
        <v>120</v>
      </c>
      <c r="N20" s="89">
        <v>1</v>
      </c>
      <c r="O20" s="93">
        <f>SUM(M20*N20)</f>
        <v>120</v>
      </c>
      <c r="P20" s="90">
        <v>122.5</v>
      </c>
      <c r="Q20" s="91">
        <v>1</v>
      </c>
      <c r="R20" s="136">
        <f>SUM(P20*Q20)</f>
        <v>122.5</v>
      </c>
      <c r="S20" s="185">
        <f>SUM(L20+O20+R20)</f>
        <v>357.5</v>
      </c>
      <c r="T20" s="14" t="s">
        <v>305</v>
      </c>
      <c r="U20" s="149" t="s">
        <v>203</v>
      </c>
      <c r="W20" s="40"/>
    </row>
    <row r="21" spans="1:21" s="73" customFormat="1" ht="27" customHeight="1">
      <c r="A21" s="227" t="s">
        <v>58</v>
      </c>
      <c r="B21" s="227"/>
      <c r="C21" s="227"/>
      <c r="D21" s="227"/>
      <c r="E21" s="227"/>
      <c r="F21" s="233" t="s">
        <v>65</v>
      </c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</row>
    <row r="22" spans="1:21" s="74" customFormat="1" ht="21.75" customHeight="1">
      <c r="A22" s="238" t="s">
        <v>1</v>
      </c>
      <c r="B22" s="238" t="s">
        <v>3</v>
      </c>
      <c r="C22" s="238" t="s">
        <v>59</v>
      </c>
      <c r="D22" s="239" t="s">
        <v>60</v>
      </c>
      <c r="E22" s="225" t="s">
        <v>6</v>
      </c>
      <c r="F22" s="225" t="s">
        <v>7</v>
      </c>
      <c r="G22" s="225" t="s">
        <v>8</v>
      </c>
      <c r="H22" s="225" t="s">
        <v>5</v>
      </c>
      <c r="I22" s="225" t="s">
        <v>61</v>
      </c>
      <c r="J22" s="235" t="s">
        <v>33</v>
      </c>
      <c r="K22" s="235"/>
      <c r="L22" s="235"/>
      <c r="M22" s="236" t="s">
        <v>34</v>
      </c>
      <c r="N22" s="236"/>
      <c r="O22" s="236"/>
      <c r="P22" s="237" t="s">
        <v>35</v>
      </c>
      <c r="Q22" s="237"/>
      <c r="R22" s="237"/>
      <c r="S22" s="234" t="s">
        <v>62</v>
      </c>
      <c r="T22" s="225" t="s">
        <v>13</v>
      </c>
      <c r="U22" s="225" t="s">
        <v>64</v>
      </c>
    </row>
    <row r="23" spans="1:21" s="74" customFormat="1" ht="25.5" customHeight="1">
      <c r="A23" s="238"/>
      <c r="B23" s="238"/>
      <c r="C23" s="238"/>
      <c r="D23" s="239"/>
      <c r="E23" s="225"/>
      <c r="F23" s="225"/>
      <c r="G23" s="225"/>
      <c r="H23" s="225"/>
      <c r="I23" s="225"/>
      <c r="J23" s="163" t="s">
        <v>10</v>
      </c>
      <c r="K23" s="164" t="s">
        <v>63</v>
      </c>
      <c r="L23" s="164" t="s">
        <v>12</v>
      </c>
      <c r="M23" s="165" t="s">
        <v>10</v>
      </c>
      <c r="N23" s="166" t="s">
        <v>63</v>
      </c>
      <c r="O23" s="165" t="s">
        <v>12</v>
      </c>
      <c r="P23" s="167" t="s">
        <v>10</v>
      </c>
      <c r="Q23" s="168" t="s">
        <v>63</v>
      </c>
      <c r="R23" s="167" t="s">
        <v>12</v>
      </c>
      <c r="S23" s="234"/>
      <c r="T23" s="225"/>
      <c r="U23" s="225"/>
    </row>
    <row r="24" spans="1:23" s="73" customFormat="1" ht="45" customHeight="1">
      <c r="A24" s="154">
        <v>36</v>
      </c>
      <c r="B24" s="169">
        <v>1</v>
      </c>
      <c r="C24" s="170"/>
      <c r="D24" s="171">
        <f>SUM(S24/G24)</f>
        <v>3.597122302158273</v>
      </c>
      <c r="E24" s="141" t="s">
        <v>258</v>
      </c>
      <c r="F24" s="142" t="s">
        <v>241</v>
      </c>
      <c r="G24" s="143">
        <v>52.82</v>
      </c>
      <c r="H24" s="144"/>
      <c r="I24" s="145" t="s">
        <v>236</v>
      </c>
      <c r="J24" s="172">
        <v>60</v>
      </c>
      <c r="K24" s="173">
        <v>1</v>
      </c>
      <c r="L24" s="174">
        <f>SUM(J24*K24)</f>
        <v>60</v>
      </c>
      <c r="M24" s="175">
        <v>65</v>
      </c>
      <c r="N24" s="176">
        <v>1</v>
      </c>
      <c r="O24" s="177">
        <f>SUM(M24*N24)</f>
        <v>65</v>
      </c>
      <c r="P24" s="178">
        <v>65</v>
      </c>
      <c r="Q24" s="179">
        <v>1</v>
      </c>
      <c r="R24" s="180">
        <f>SUM(P24*Q24)</f>
        <v>65</v>
      </c>
      <c r="S24" s="137">
        <f>SUM(L24+O24+R24)</f>
        <v>190</v>
      </c>
      <c r="T24" s="14" t="s">
        <v>306</v>
      </c>
      <c r="U24" s="145" t="s">
        <v>268</v>
      </c>
      <c r="W24" s="40"/>
    </row>
    <row r="25" spans="1:23" s="73" customFormat="1" ht="45" customHeight="1">
      <c r="A25" s="154">
        <v>37</v>
      </c>
      <c r="B25" s="169">
        <v>2</v>
      </c>
      <c r="C25" s="170"/>
      <c r="D25" s="171">
        <f>SUM(S25/G25)</f>
        <v>2.408056042031524</v>
      </c>
      <c r="E25" s="141" t="s">
        <v>148</v>
      </c>
      <c r="F25" s="142" t="s">
        <v>149</v>
      </c>
      <c r="G25" s="143">
        <v>57.1</v>
      </c>
      <c r="H25" s="144"/>
      <c r="I25" s="145" t="s">
        <v>31</v>
      </c>
      <c r="J25" s="171">
        <v>65</v>
      </c>
      <c r="K25" s="181">
        <v>0</v>
      </c>
      <c r="L25" s="182">
        <f>SUM(J25*K25)</f>
        <v>0</v>
      </c>
      <c r="M25" s="175">
        <v>65</v>
      </c>
      <c r="N25" s="176">
        <v>1</v>
      </c>
      <c r="O25" s="177">
        <f>SUM(M25*N25)</f>
        <v>65</v>
      </c>
      <c r="P25" s="178">
        <v>72.5</v>
      </c>
      <c r="Q25" s="179">
        <v>1</v>
      </c>
      <c r="R25" s="180">
        <f>SUM(P25*Q25)</f>
        <v>72.5</v>
      </c>
      <c r="S25" s="137">
        <f>SUM(L25+O25+R25)</f>
        <v>137.5</v>
      </c>
      <c r="T25" s="14" t="s">
        <v>306</v>
      </c>
      <c r="U25" s="145" t="s">
        <v>152</v>
      </c>
      <c r="W25" s="40"/>
    </row>
    <row r="26" spans="1:21" s="73" customFormat="1" ht="27" customHeight="1">
      <c r="A26" s="227" t="s">
        <v>58</v>
      </c>
      <c r="B26" s="227"/>
      <c r="C26" s="227"/>
      <c r="D26" s="227"/>
      <c r="E26" s="227"/>
      <c r="F26" s="228" t="s">
        <v>66</v>
      </c>
      <c r="G26" s="228"/>
      <c r="H26" s="228"/>
      <c r="I26" s="228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</row>
    <row r="27" spans="1:21" s="74" customFormat="1" ht="21.75" customHeight="1">
      <c r="A27" s="230" t="s">
        <v>1</v>
      </c>
      <c r="B27" s="230" t="s">
        <v>3</v>
      </c>
      <c r="C27" s="230" t="s">
        <v>59</v>
      </c>
      <c r="D27" s="231" t="s">
        <v>60</v>
      </c>
      <c r="E27" s="222" t="s">
        <v>6</v>
      </c>
      <c r="F27" s="222" t="s">
        <v>7</v>
      </c>
      <c r="G27" s="222" t="s">
        <v>8</v>
      </c>
      <c r="H27" s="222" t="s">
        <v>5</v>
      </c>
      <c r="I27" s="222" t="s">
        <v>61</v>
      </c>
      <c r="J27" s="223" t="s">
        <v>33</v>
      </c>
      <c r="K27" s="223"/>
      <c r="L27" s="223"/>
      <c r="M27" s="224" t="s">
        <v>34</v>
      </c>
      <c r="N27" s="224"/>
      <c r="O27" s="224"/>
      <c r="P27" s="220" t="s">
        <v>35</v>
      </c>
      <c r="Q27" s="220"/>
      <c r="R27" s="220"/>
      <c r="S27" s="221" t="s">
        <v>62</v>
      </c>
      <c r="T27" s="222" t="s">
        <v>13</v>
      </c>
      <c r="U27" s="222" t="s">
        <v>64</v>
      </c>
    </row>
    <row r="28" spans="1:21" s="74" customFormat="1" ht="25.5" customHeight="1">
      <c r="A28" s="230"/>
      <c r="B28" s="230"/>
      <c r="C28" s="230"/>
      <c r="D28" s="231"/>
      <c r="E28" s="222"/>
      <c r="F28" s="222"/>
      <c r="G28" s="222"/>
      <c r="H28" s="222"/>
      <c r="I28" s="222"/>
      <c r="J28" s="75" t="s">
        <v>10</v>
      </c>
      <c r="K28" s="76" t="s">
        <v>63</v>
      </c>
      <c r="L28" s="76" t="s">
        <v>12</v>
      </c>
      <c r="M28" s="77" t="s">
        <v>10</v>
      </c>
      <c r="N28" s="78" t="s">
        <v>63</v>
      </c>
      <c r="O28" s="77" t="s">
        <v>12</v>
      </c>
      <c r="P28" s="79" t="s">
        <v>10</v>
      </c>
      <c r="Q28" s="80" t="s">
        <v>63</v>
      </c>
      <c r="R28" s="79" t="s">
        <v>12</v>
      </c>
      <c r="S28" s="221"/>
      <c r="T28" s="222"/>
      <c r="U28" s="222"/>
    </row>
    <row r="29" spans="1:23" s="73" customFormat="1" ht="44.25" customHeight="1">
      <c r="A29" s="81">
        <v>38</v>
      </c>
      <c r="B29" s="82">
        <v>1</v>
      </c>
      <c r="C29" s="83"/>
      <c r="D29" s="95">
        <f aca="true" t="shared" si="5" ref="D29:D34">SUM(S29/G29)</f>
        <v>4.681647940074907</v>
      </c>
      <c r="E29" s="84" t="s">
        <v>246</v>
      </c>
      <c r="F29" s="134" t="s">
        <v>269</v>
      </c>
      <c r="G29" s="94">
        <v>66.75</v>
      </c>
      <c r="H29" s="123"/>
      <c r="I29" s="25" t="s">
        <v>236</v>
      </c>
      <c r="J29" s="85">
        <v>100</v>
      </c>
      <c r="K29" s="86">
        <v>1</v>
      </c>
      <c r="L29" s="87">
        <f aca="true" t="shared" si="6" ref="L29:L34">SUM(J29*K29)</f>
        <v>100</v>
      </c>
      <c r="M29" s="88">
        <v>105</v>
      </c>
      <c r="N29" s="89">
        <v>1</v>
      </c>
      <c r="O29" s="93">
        <f aca="true" t="shared" si="7" ref="O29:O34">SUM(M29*N29)</f>
        <v>105</v>
      </c>
      <c r="P29" s="90">
        <v>107.5</v>
      </c>
      <c r="Q29" s="91">
        <v>1</v>
      </c>
      <c r="R29" s="92">
        <f aca="true" t="shared" si="8" ref="R29:R34">SUM(P29*Q29)</f>
        <v>107.5</v>
      </c>
      <c r="S29" s="137">
        <f aca="true" t="shared" si="9" ref="S29:S34">SUM(L29+O29+R29)</f>
        <v>312.5</v>
      </c>
      <c r="T29" s="14" t="s">
        <v>302</v>
      </c>
      <c r="U29" s="25" t="s">
        <v>271</v>
      </c>
      <c r="W29" s="40"/>
    </row>
    <row r="30" spans="1:23" s="73" customFormat="1" ht="44.25" customHeight="1">
      <c r="A30" s="81">
        <v>39</v>
      </c>
      <c r="B30" s="82">
        <v>2</v>
      </c>
      <c r="C30" s="83"/>
      <c r="D30" s="95">
        <f t="shared" si="5"/>
        <v>3.675400291120815</v>
      </c>
      <c r="E30" s="84" t="s">
        <v>153</v>
      </c>
      <c r="F30" s="134" t="s">
        <v>154</v>
      </c>
      <c r="G30" s="94">
        <v>68.7</v>
      </c>
      <c r="H30" s="123"/>
      <c r="I30" s="25" t="s">
        <v>31</v>
      </c>
      <c r="J30" s="85">
        <v>80</v>
      </c>
      <c r="K30" s="86">
        <v>1</v>
      </c>
      <c r="L30" s="87">
        <f t="shared" si="6"/>
        <v>80</v>
      </c>
      <c r="M30" s="88">
        <v>85</v>
      </c>
      <c r="N30" s="89">
        <v>1</v>
      </c>
      <c r="O30" s="93">
        <f t="shared" si="7"/>
        <v>85</v>
      </c>
      <c r="P30" s="90">
        <v>87.5</v>
      </c>
      <c r="Q30" s="91">
        <v>1</v>
      </c>
      <c r="R30" s="92">
        <f t="shared" si="8"/>
        <v>87.5</v>
      </c>
      <c r="S30" s="137">
        <f t="shared" si="9"/>
        <v>252.5</v>
      </c>
      <c r="T30" s="14" t="s">
        <v>301</v>
      </c>
      <c r="U30" s="25" t="s">
        <v>155</v>
      </c>
      <c r="W30" s="40"/>
    </row>
    <row r="31" spans="1:23" s="73" customFormat="1" ht="44.25" customHeight="1">
      <c r="A31" s="81">
        <v>40</v>
      </c>
      <c r="B31" s="82">
        <v>3</v>
      </c>
      <c r="C31" s="83"/>
      <c r="D31" s="95">
        <f t="shared" si="5"/>
        <v>3.3837293016558676</v>
      </c>
      <c r="E31" s="84" t="s">
        <v>239</v>
      </c>
      <c r="F31" s="134" t="s">
        <v>240</v>
      </c>
      <c r="G31" s="94">
        <v>69.45</v>
      </c>
      <c r="H31" s="123"/>
      <c r="I31" s="25" t="s">
        <v>236</v>
      </c>
      <c r="J31" s="85">
        <v>75</v>
      </c>
      <c r="K31" s="86">
        <v>1</v>
      </c>
      <c r="L31" s="87">
        <f t="shared" si="6"/>
        <v>75</v>
      </c>
      <c r="M31" s="88">
        <v>80</v>
      </c>
      <c r="N31" s="89">
        <v>1</v>
      </c>
      <c r="O31" s="93">
        <f t="shared" si="7"/>
        <v>80</v>
      </c>
      <c r="P31" s="90">
        <v>80</v>
      </c>
      <c r="Q31" s="91">
        <v>1</v>
      </c>
      <c r="R31" s="92">
        <f t="shared" si="8"/>
        <v>80</v>
      </c>
      <c r="S31" s="137">
        <f t="shared" si="9"/>
        <v>235</v>
      </c>
      <c r="T31" s="14" t="s">
        <v>301</v>
      </c>
      <c r="U31" s="25" t="s">
        <v>272</v>
      </c>
      <c r="W31" s="40"/>
    </row>
    <row r="32" spans="1:23" s="73" customFormat="1" ht="44.25" customHeight="1">
      <c r="A32" s="81">
        <v>41</v>
      </c>
      <c r="B32" s="82">
        <v>4</v>
      </c>
      <c r="C32" s="83"/>
      <c r="D32" s="95">
        <f t="shared" si="5"/>
        <v>3.2971014492753623</v>
      </c>
      <c r="E32" s="84" t="s">
        <v>150</v>
      </c>
      <c r="F32" s="134" t="s">
        <v>151</v>
      </c>
      <c r="G32" s="94">
        <v>69</v>
      </c>
      <c r="H32" s="123"/>
      <c r="I32" s="25" t="s">
        <v>31</v>
      </c>
      <c r="J32" s="85">
        <v>70</v>
      </c>
      <c r="K32" s="86">
        <v>1</v>
      </c>
      <c r="L32" s="124">
        <f t="shared" si="6"/>
        <v>70</v>
      </c>
      <c r="M32" s="88">
        <v>77.5</v>
      </c>
      <c r="N32" s="89">
        <v>1</v>
      </c>
      <c r="O32" s="93">
        <f t="shared" si="7"/>
        <v>77.5</v>
      </c>
      <c r="P32" s="90">
        <v>80</v>
      </c>
      <c r="Q32" s="91">
        <v>1</v>
      </c>
      <c r="R32" s="92">
        <f t="shared" si="8"/>
        <v>80</v>
      </c>
      <c r="S32" s="137">
        <f t="shared" si="9"/>
        <v>227.5</v>
      </c>
      <c r="T32" s="14" t="s">
        <v>301</v>
      </c>
      <c r="U32" s="25" t="s">
        <v>152</v>
      </c>
      <c r="W32" s="40"/>
    </row>
    <row r="33" spans="1:23" s="73" customFormat="1" ht="44.25" customHeight="1">
      <c r="A33" s="81">
        <v>42</v>
      </c>
      <c r="B33" s="82">
        <v>5</v>
      </c>
      <c r="C33" s="83"/>
      <c r="D33" s="95">
        <f t="shared" si="5"/>
        <v>2.392156862745098</v>
      </c>
      <c r="E33" s="84" t="s">
        <v>244</v>
      </c>
      <c r="F33" s="134" t="s">
        <v>245</v>
      </c>
      <c r="G33" s="94">
        <v>63.75</v>
      </c>
      <c r="H33" s="123"/>
      <c r="I33" s="25" t="s">
        <v>236</v>
      </c>
      <c r="J33" s="85">
        <v>75</v>
      </c>
      <c r="K33" s="86">
        <v>1</v>
      </c>
      <c r="L33" s="87">
        <f t="shared" si="6"/>
        <v>75</v>
      </c>
      <c r="M33" s="88">
        <v>77.5</v>
      </c>
      <c r="N33" s="89">
        <v>1</v>
      </c>
      <c r="O33" s="93">
        <f t="shared" si="7"/>
        <v>77.5</v>
      </c>
      <c r="P33" s="95">
        <v>85</v>
      </c>
      <c r="Q33" s="152">
        <v>0</v>
      </c>
      <c r="R33" s="96">
        <f t="shared" si="8"/>
        <v>0</v>
      </c>
      <c r="S33" s="137">
        <f t="shared" si="9"/>
        <v>152.5</v>
      </c>
      <c r="T33" s="14" t="s">
        <v>306</v>
      </c>
      <c r="U33" s="25" t="s">
        <v>273</v>
      </c>
      <c r="W33" s="40"/>
    </row>
    <row r="34" spans="1:23" s="73" customFormat="1" ht="44.25" customHeight="1">
      <c r="A34" s="81">
        <v>43</v>
      </c>
      <c r="B34" s="82">
        <v>6</v>
      </c>
      <c r="C34" s="83"/>
      <c r="D34" s="95">
        <f t="shared" si="5"/>
        <v>1.6706443914081146</v>
      </c>
      <c r="E34" s="84" t="s">
        <v>243</v>
      </c>
      <c r="F34" s="134" t="s">
        <v>270</v>
      </c>
      <c r="G34" s="94">
        <v>62.85</v>
      </c>
      <c r="H34" s="123"/>
      <c r="I34" s="25" t="s">
        <v>31</v>
      </c>
      <c r="J34" s="85">
        <v>50</v>
      </c>
      <c r="K34" s="86">
        <v>1</v>
      </c>
      <c r="L34" s="87">
        <f t="shared" si="6"/>
        <v>50</v>
      </c>
      <c r="M34" s="88">
        <v>55</v>
      </c>
      <c r="N34" s="89">
        <v>1</v>
      </c>
      <c r="O34" s="93">
        <f t="shared" si="7"/>
        <v>55</v>
      </c>
      <c r="P34" s="95">
        <v>60</v>
      </c>
      <c r="Q34" s="152">
        <v>0</v>
      </c>
      <c r="R34" s="96">
        <f t="shared" si="8"/>
        <v>0</v>
      </c>
      <c r="S34" s="137">
        <f t="shared" si="9"/>
        <v>105</v>
      </c>
      <c r="T34" s="14" t="s">
        <v>306</v>
      </c>
      <c r="U34" s="25" t="s">
        <v>274</v>
      </c>
      <c r="W34" s="40"/>
    </row>
    <row r="35" spans="1:21" s="73" customFormat="1" ht="27" customHeight="1">
      <c r="A35" s="227" t="s">
        <v>58</v>
      </c>
      <c r="B35" s="227"/>
      <c r="C35" s="227"/>
      <c r="D35" s="227"/>
      <c r="E35" s="227"/>
      <c r="F35" s="229" t="s">
        <v>67</v>
      </c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</row>
    <row r="36" spans="1:21" s="74" customFormat="1" ht="21.75" customHeight="1">
      <c r="A36" s="230" t="s">
        <v>1</v>
      </c>
      <c r="B36" s="230" t="s">
        <v>3</v>
      </c>
      <c r="C36" s="230" t="s">
        <v>59</v>
      </c>
      <c r="D36" s="231" t="s">
        <v>60</v>
      </c>
      <c r="E36" s="222" t="s">
        <v>6</v>
      </c>
      <c r="F36" s="222" t="s">
        <v>7</v>
      </c>
      <c r="G36" s="222" t="s">
        <v>8</v>
      </c>
      <c r="H36" s="222" t="s">
        <v>5</v>
      </c>
      <c r="I36" s="222" t="s">
        <v>61</v>
      </c>
      <c r="J36" s="223" t="s">
        <v>33</v>
      </c>
      <c r="K36" s="223"/>
      <c r="L36" s="223"/>
      <c r="M36" s="224" t="s">
        <v>34</v>
      </c>
      <c r="N36" s="224"/>
      <c r="O36" s="224"/>
      <c r="P36" s="220" t="s">
        <v>35</v>
      </c>
      <c r="Q36" s="220"/>
      <c r="R36" s="220"/>
      <c r="S36" s="221" t="s">
        <v>62</v>
      </c>
      <c r="T36" s="222" t="s">
        <v>13</v>
      </c>
      <c r="U36" s="222" t="s">
        <v>64</v>
      </c>
    </row>
    <row r="37" spans="1:21" s="74" customFormat="1" ht="25.5" customHeight="1">
      <c r="A37" s="230"/>
      <c r="B37" s="230"/>
      <c r="C37" s="230"/>
      <c r="D37" s="231"/>
      <c r="E37" s="222"/>
      <c r="F37" s="222"/>
      <c r="G37" s="222"/>
      <c r="H37" s="222"/>
      <c r="I37" s="222"/>
      <c r="J37" s="75" t="s">
        <v>10</v>
      </c>
      <c r="K37" s="76" t="s">
        <v>63</v>
      </c>
      <c r="L37" s="76" t="s">
        <v>12</v>
      </c>
      <c r="M37" s="77" t="s">
        <v>10</v>
      </c>
      <c r="N37" s="78" t="s">
        <v>63</v>
      </c>
      <c r="O37" s="77" t="s">
        <v>12</v>
      </c>
      <c r="P37" s="79" t="s">
        <v>10</v>
      </c>
      <c r="Q37" s="80" t="s">
        <v>63</v>
      </c>
      <c r="R37" s="79" t="s">
        <v>12</v>
      </c>
      <c r="S37" s="221"/>
      <c r="T37" s="222"/>
      <c r="U37" s="222"/>
    </row>
    <row r="38" spans="1:23" s="73" customFormat="1" ht="44.25" customHeight="1">
      <c r="A38" s="81">
        <v>44</v>
      </c>
      <c r="B38" s="82">
        <v>1</v>
      </c>
      <c r="C38" s="83"/>
      <c r="D38" s="95">
        <f>SUM(S38/G38)</f>
        <v>6.040955631399317</v>
      </c>
      <c r="E38" s="84" t="s">
        <v>156</v>
      </c>
      <c r="F38" s="134" t="s">
        <v>157</v>
      </c>
      <c r="G38" s="94">
        <v>73.25</v>
      </c>
      <c r="H38" s="183"/>
      <c r="I38" s="25" t="s">
        <v>96</v>
      </c>
      <c r="J38" s="85">
        <v>147.5</v>
      </c>
      <c r="K38" s="86">
        <v>1</v>
      </c>
      <c r="L38" s="87">
        <f>SUM(J38*K38)</f>
        <v>147.5</v>
      </c>
      <c r="M38" s="88">
        <v>147.5</v>
      </c>
      <c r="N38" s="89">
        <v>1</v>
      </c>
      <c r="O38" s="93">
        <f>SUM(M38*N38)</f>
        <v>147.5</v>
      </c>
      <c r="P38" s="90">
        <v>147.5</v>
      </c>
      <c r="Q38" s="91">
        <v>1</v>
      </c>
      <c r="R38" s="92">
        <f>SUM(P38*Q38)</f>
        <v>147.5</v>
      </c>
      <c r="S38" s="137">
        <f>SUM(L38+O38+R38)</f>
        <v>442.5</v>
      </c>
      <c r="T38" s="14" t="s">
        <v>311</v>
      </c>
      <c r="U38" s="25" t="s">
        <v>158</v>
      </c>
      <c r="W38" s="40"/>
    </row>
    <row r="39" spans="1:23" s="73" customFormat="1" ht="44.25" customHeight="1">
      <c r="A39" s="81">
        <v>45</v>
      </c>
      <c r="B39" s="82">
        <v>2</v>
      </c>
      <c r="C39" s="83"/>
      <c r="D39" s="95">
        <f>SUM(S39/G39)</f>
        <v>5.698647778493238</v>
      </c>
      <c r="E39" s="84" t="s">
        <v>170</v>
      </c>
      <c r="F39" s="134" t="s">
        <v>171</v>
      </c>
      <c r="G39" s="94">
        <v>77.65</v>
      </c>
      <c r="H39" s="183"/>
      <c r="I39" s="25" t="s">
        <v>31</v>
      </c>
      <c r="J39" s="131">
        <v>147.5</v>
      </c>
      <c r="K39" s="132">
        <v>1</v>
      </c>
      <c r="L39" s="133">
        <f>SUM(J39*K39)</f>
        <v>147.5</v>
      </c>
      <c r="M39" s="88">
        <v>147.5</v>
      </c>
      <c r="N39" s="89">
        <v>1</v>
      </c>
      <c r="O39" s="93">
        <f>SUM(M39*N39)</f>
        <v>147.5</v>
      </c>
      <c r="P39" s="125">
        <v>147.5</v>
      </c>
      <c r="Q39" s="126">
        <v>1</v>
      </c>
      <c r="R39" s="127">
        <f>SUM(P39*Q39)</f>
        <v>147.5</v>
      </c>
      <c r="S39" s="137">
        <f>SUM(L39+O39+R39)</f>
        <v>442.5</v>
      </c>
      <c r="T39" s="14" t="s">
        <v>311</v>
      </c>
      <c r="U39" s="25" t="s">
        <v>172</v>
      </c>
      <c r="W39" s="40"/>
    </row>
    <row r="40" spans="1:23" s="73" customFormat="1" ht="44.25" customHeight="1">
      <c r="A40" s="81">
        <v>46</v>
      </c>
      <c r="B40" s="82">
        <v>3</v>
      </c>
      <c r="C40" s="83"/>
      <c r="D40" s="95">
        <f aca="true" t="shared" si="10" ref="D40:D47">SUM(S40/G40)</f>
        <v>5.197368421052632</v>
      </c>
      <c r="E40" s="84" t="s">
        <v>159</v>
      </c>
      <c r="F40" s="134" t="s">
        <v>160</v>
      </c>
      <c r="G40" s="94">
        <v>76</v>
      </c>
      <c r="H40" s="183"/>
      <c r="I40" s="25" t="s">
        <v>161</v>
      </c>
      <c r="J40" s="85">
        <v>130</v>
      </c>
      <c r="K40" s="86">
        <v>1</v>
      </c>
      <c r="L40" s="87">
        <f aca="true" t="shared" si="11" ref="L40:L47">SUM(J40*K40)</f>
        <v>130</v>
      </c>
      <c r="M40" s="88">
        <v>132.5</v>
      </c>
      <c r="N40" s="89">
        <v>1</v>
      </c>
      <c r="O40" s="93">
        <f aca="true" t="shared" si="12" ref="O40:O47">SUM(M40*N40)</f>
        <v>132.5</v>
      </c>
      <c r="P40" s="90">
        <v>132.5</v>
      </c>
      <c r="Q40" s="91">
        <v>1</v>
      </c>
      <c r="R40" s="92">
        <f aca="true" t="shared" si="13" ref="R40:R47">SUM(P40*Q40)</f>
        <v>132.5</v>
      </c>
      <c r="S40" s="137">
        <f aca="true" t="shared" si="14" ref="S40:S47">SUM(L40+O40+R40)</f>
        <v>395</v>
      </c>
      <c r="T40" s="14" t="s">
        <v>312</v>
      </c>
      <c r="U40" s="25" t="s">
        <v>162</v>
      </c>
      <c r="W40" s="40"/>
    </row>
    <row r="41" spans="1:23" s="73" customFormat="1" ht="44.25" customHeight="1">
      <c r="A41" s="81">
        <v>47</v>
      </c>
      <c r="B41" s="82">
        <v>4</v>
      </c>
      <c r="C41" s="83"/>
      <c r="D41" s="95">
        <f t="shared" si="10"/>
        <v>5.0791556728232194</v>
      </c>
      <c r="E41" s="84" t="s">
        <v>107</v>
      </c>
      <c r="F41" s="134" t="s">
        <v>108</v>
      </c>
      <c r="G41" s="94">
        <v>75.8</v>
      </c>
      <c r="H41" s="183"/>
      <c r="I41" s="25" t="s">
        <v>31</v>
      </c>
      <c r="J41" s="131">
        <v>125</v>
      </c>
      <c r="K41" s="132">
        <v>1</v>
      </c>
      <c r="L41" s="133">
        <f t="shared" si="11"/>
        <v>125</v>
      </c>
      <c r="M41" s="88">
        <v>130</v>
      </c>
      <c r="N41" s="89">
        <v>1</v>
      </c>
      <c r="O41" s="93">
        <f t="shared" si="12"/>
        <v>130</v>
      </c>
      <c r="P41" s="125">
        <v>130</v>
      </c>
      <c r="Q41" s="126">
        <v>1</v>
      </c>
      <c r="R41" s="127">
        <f t="shared" si="13"/>
        <v>130</v>
      </c>
      <c r="S41" s="137">
        <f t="shared" si="14"/>
        <v>385</v>
      </c>
      <c r="T41" s="14" t="s">
        <v>312</v>
      </c>
      <c r="U41" s="25" t="s">
        <v>275</v>
      </c>
      <c r="W41" s="40"/>
    </row>
    <row r="42" spans="1:23" s="73" customFormat="1" ht="44.25" customHeight="1">
      <c r="A42" s="81">
        <v>48</v>
      </c>
      <c r="B42" s="82">
        <v>5</v>
      </c>
      <c r="C42" s="83"/>
      <c r="D42" s="95">
        <f t="shared" si="10"/>
        <v>4.482323232323232</v>
      </c>
      <c r="E42" s="84" t="s">
        <v>173</v>
      </c>
      <c r="F42" s="134" t="s">
        <v>174</v>
      </c>
      <c r="G42" s="94">
        <v>79.2</v>
      </c>
      <c r="H42" s="123"/>
      <c r="I42" s="25" t="s">
        <v>31</v>
      </c>
      <c r="J42" s="131">
        <v>115</v>
      </c>
      <c r="K42" s="132">
        <v>1</v>
      </c>
      <c r="L42" s="133">
        <f t="shared" si="11"/>
        <v>115</v>
      </c>
      <c r="M42" s="88">
        <v>120</v>
      </c>
      <c r="N42" s="89">
        <v>1</v>
      </c>
      <c r="O42" s="93">
        <f t="shared" si="12"/>
        <v>120</v>
      </c>
      <c r="P42" s="125">
        <v>120</v>
      </c>
      <c r="Q42" s="126">
        <v>1</v>
      </c>
      <c r="R42" s="127">
        <f t="shared" si="13"/>
        <v>120</v>
      </c>
      <c r="S42" s="137">
        <f t="shared" si="14"/>
        <v>355</v>
      </c>
      <c r="T42" s="14" t="s">
        <v>302</v>
      </c>
      <c r="U42" s="25" t="s">
        <v>175</v>
      </c>
      <c r="W42" s="40"/>
    </row>
    <row r="43" spans="1:23" s="73" customFormat="1" ht="44.25" customHeight="1">
      <c r="A43" s="81">
        <v>49</v>
      </c>
      <c r="B43" s="82">
        <v>6</v>
      </c>
      <c r="C43" s="83"/>
      <c r="D43" s="95">
        <f t="shared" si="10"/>
        <v>4.665738161559889</v>
      </c>
      <c r="E43" s="84" t="s">
        <v>242</v>
      </c>
      <c r="F43" s="134" t="s">
        <v>238</v>
      </c>
      <c r="G43" s="94">
        <v>71.8</v>
      </c>
      <c r="H43" s="123"/>
      <c r="I43" s="25" t="s">
        <v>31</v>
      </c>
      <c r="J43" s="131">
        <v>110</v>
      </c>
      <c r="K43" s="132">
        <v>1</v>
      </c>
      <c r="L43" s="133">
        <f t="shared" si="11"/>
        <v>110</v>
      </c>
      <c r="M43" s="88">
        <v>110</v>
      </c>
      <c r="N43" s="89">
        <v>1</v>
      </c>
      <c r="O43" s="93">
        <f t="shared" si="12"/>
        <v>110</v>
      </c>
      <c r="P43" s="125">
        <v>115</v>
      </c>
      <c r="Q43" s="126">
        <v>1</v>
      </c>
      <c r="R43" s="127">
        <f t="shared" si="13"/>
        <v>115</v>
      </c>
      <c r="S43" s="137">
        <f t="shared" si="14"/>
        <v>335</v>
      </c>
      <c r="T43" s="14" t="s">
        <v>305</v>
      </c>
      <c r="U43" s="25" t="s">
        <v>276</v>
      </c>
      <c r="W43" s="40"/>
    </row>
    <row r="44" spans="1:23" s="73" customFormat="1" ht="44.25" customHeight="1">
      <c r="A44" s="81">
        <v>50</v>
      </c>
      <c r="B44" s="82">
        <v>7</v>
      </c>
      <c r="C44" s="83"/>
      <c r="D44" s="95">
        <f t="shared" si="10"/>
        <v>4.33355219960604</v>
      </c>
      <c r="E44" s="84" t="s">
        <v>234</v>
      </c>
      <c r="F44" s="134" t="s">
        <v>235</v>
      </c>
      <c r="G44" s="94">
        <v>76.15</v>
      </c>
      <c r="H44" s="123"/>
      <c r="I44" s="25" t="s">
        <v>236</v>
      </c>
      <c r="J44" s="131">
        <v>110</v>
      </c>
      <c r="K44" s="132">
        <v>1</v>
      </c>
      <c r="L44" s="133">
        <f t="shared" si="11"/>
        <v>110</v>
      </c>
      <c r="M44" s="88">
        <v>110</v>
      </c>
      <c r="N44" s="89">
        <v>1</v>
      </c>
      <c r="O44" s="93">
        <f t="shared" si="12"/>
        <v>110</v>
      </c>
      <c r="P44" s="125">
        <v>110</v>
      </c>
      <c r="Q44" s="126">
        <v>1</v>
      </c>
      <c r="R44" s="127">
        <f t="shared" si="13"/>
        <v>110</v>
      </c>
      <c r="S44" s="137">
        <f t="shared" si="14"/>
        <v>330</v>
      </c>
      <c r="T44" s="14" t="s">
        <v>305</v>
      </c>
      <c r="U44" s="25" t="s">
        <v>277</v>
      </c>
      <c r="W44" s="40"/>
    </row>
    <row r="45" spans="1:23" s="73" customFormat="1" ht="44.25" customHeight="1">
      <c r="A45" s="81">
        <v>51</v>
      </c>
      <c r="B45" s="82">
        <v>8</v>
      </c>
      <c r="C45" s="83"/>
      <c r="D45" s="95">
        <f>SUM(S45/G45)</f>
        <v>2.0846493998736575</v>
      </c>
      <c r="E45" s="84" t="s">
        <v>218</v>
      </c>
      <c r="F45" s="134" t="s">
        <v>167</v>
      </c>
      <c r="G45" s="94">
        <v>79.15</v>
      </c>
      <c r="H45" s="184" t="s">
        <v>219</v>
      </c>
      <c r="I45" s="25" t="s">
        <v>168</v>
      </c>
      <c r="J45" s="95">
        <v>165</v>
      </c>
      <c r="K45" s="152">
        <v>0</v>
      </c>
      <c r="L45" s="96">
        <f>SUM(J45*K45)</f>
        <v>0</v>
      </c>
      <c r="M45" s="128">
        <v>165</v>
      </c>
      <c r="N45" s="129">
        <v>1</v>
      </c>
      <c r="O45" s="130">
        <f>SUM(M45*N45)</f>
        <v>165</v>
      </c>
      <c r="P45" s="95">
        <v>172.5</v>
      </c>
      <c r="Q45" s="152">
        <v>0</v>
      </c>
      <c r="R45" s="96">
        <f>SUM(P45*Q45)</f>
        <v>0</v>
      </c>
      <c r="S45" s="137">
        <f>SUM(L45+O45+R45)</f>
        <v>165</v>
      </c>
      <c r="T45" s="14" t="s">
        <v>305</v>
      </c>
      <c r="U45" s="25" t="s">
        <v>169</v>
      </c>
      <c r="W45" s="40"/>
    </row>
    <row r="46" spans="1:23" s="73" customFormat="1" ht="44.25" customHeight="1">
      <c r="A46" s="81">
        <v>52</v>
      </c>
      <c r="B46" s="82">
        <v>9</v>
      </c>
      <c r="C46" s="83"/>
      <c r="D46" s="95">
        <f t="shared" si="10"/>
        <v>1.6592214422463307</v>
      </c>
      <c r="E46" s="84" t="s">
        <v>163</v>
      </c>
      <c r="F46" s="134" t="s">
        <v>164</v>
      </c>
      <c r="G46" s="94">
        <v>78.35</v>
      </c>
      <c r="H46" s="123"/>
      <c r="I46" s="25" t="s">
        <v>31</v>
      </c>
      <c r="J46" s="85">
        <v>130</v>
      </c>
      <c r="K46" s="86">
        <v>1</v>
      </c>
      <c r="L46" s="87">
        <f t="shared" si="11"/>
        <v>130</v>
      </c>
      <c r="M46" s="95">
        <v>130</v>
      </c>
      <c r="N46" s="152">
        <v>0</v>
      </c>
      <c r="O46" s="96">
        <f t="shared" si="12"/>
        <v>0</v>
      </c>
      <c r="P46" s="95">
        <v>127.5</v>
      </c>
      <c r="Q46" s="152">
        <v>0</v>
      </c>
      <c r="R46" s="96">
        <f t="shared" si="13"/>
        <v>0</v>
      </c>
      <c r="S46" s="137">
        <f t="shared" si="14"/>
        <v>130</v>
      </c>
      <c r="T46" s="14" t="s">
        <v>306</v>
      </c>
      <c r="U46" s="25" t="s">
        <v>165</v>
      </c>
      <c r="W46" s="40"/>
    </row>
    <row r="47" spans="1:23" s="73" customFormat="1" ht="44.25" customHeight="1">
      <c r="A47" s="81">
        <v>53</v>
      </c>
      <c r="B47" s="82">
        <v>10</v>
      </c>
      <c r="C47" s="83"/>
      <c r="D47" s="95">
        <f t="shared" si="10"/>
        <v>0.8771929824561404</v>
      </c>
      <c r="E47" s="84" t="s">
        <v>182</v>
      </c>
      <c r="F47" s="134" t="s">
        <v>325</v>
      </c>
      <c r="G47" s="94">
        <v>79.8</v>
      </c>
      <c r="H47" s="184" t="s">
        <v>326</v>
      </c>
      <c r="I47" s="25" t="s">
        <v>96</v>
      </c>
      <c r="J47" s="131">
        <v>35</v>
      </c>
      <c r="K47" s="132">
        <v>1</v>
      </c>
      <c r="L47" s="133">
        <f t="shared" si="11"/>
        <v>35</v>
      </c>
      <c r="M47" s="88">
        <v>35</v>
      </c>
      <c r="N47" s="89">
        <v>1</v>
      </c>
      <c r="O47" s="93">
        <f t="shared" si="12"/>
        <v>35</v>
      </c>
      <c r="P47" s="95">
        <v>40</v>
      </c>
      <c r="Q47" s="152">
        <v>0</v>
      </c>
      <c r="R47" s="96">
        <f t="shared" si="13"/>
        <v>0</v>
      </c>
      <c r="S47" s="137">
        <f t="shared" si="14"/>
        <v>70</v>
      </c>
      <c r="T47" s="14" t="s">
        <v>306</v>
      </c>
      <c r="U47" s="25" t="s">
        <v>278</v>
      </c>
      <c r="W47" s="40"/>
    </row>
    <row r="48" spans="1:21" s="73" customFormat="1" ht="27" customHeight="1">
      <c r="A48" s="227" t="s">
        <v>58</v>
      </c>
      <c r="B48" s="227"/>
      <c r="C48" s="227"/>
      <c r="D48" s="227"/>
      <c r="E48" s="227"/>
      <c r="F48" s="229" t="s">
        <v>68</v>
      </c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</row>
    <row r="49" spans="1:21" s="74" customFormat="1" ht="21.75" customHeight="1">
      <c r="A49" s="230" t="s">
        <v>1</v>
      </c>
      <c r="B49" s="230" t="s">
        <v>3</v>
      </c>
      <c r="C49" s="230" t="s">
        <v>59</v>
      </c>
      <c r="D49" s="231" t="s">
        <v>60</v>
      </c>
      <c r="E49" s="222" t="s">
        <v>6</v>
      </c>
      <c r="F49" s="222" t="s">
        <v>7</v>
      </c>
      <c r="G49" s="222" t="s">
        <v>8</v>
      </c>
      <c r="H49" s="222" t="s">
        <v>5</v>
      </c>
      <c r="I49" s="222" t="s">
        <v>61</v>
      </c>
      <c r="J49" s="223" t="s">
        <v>33</v>
      </c>
      <c r="K49" s="223"/>
      <c r="L49" s="223"/>
      <c r="M49" s="224" t="s">
        <v>34</v>
      </c>
      <c r="N49" s="224"/>
      <c r="O49" s="224"/>
      <c r="P49" s="220" t="s">
        <v>35</v>
      </c>
      <c r="Q49" s="220"/>
      <c r="R49" s="220"/>
      <c r="S49" s="221" t="s">
        <v>62</v>
      </c>
      <c r="T49" s="222" t="s">
        <v>13</v>
      </c>
      <c r="U49" s="222" t="s">
        <v>64</v>
      </c>
    </row>
    <row r="50" spans="1:21" s="74" customFormat="1" ht="25.5" customHeight="1">
      <c r="A50" s="230"/>
      <c r="B50" s="230"/>
      <c r="C50" s="230"/>
      <c r="D50" s="231"/>
      <c r="E50" s="222"/>
      <c r="F50" s="222"/>
      <c r="G50" s="222"/>
      <c r="H50" s="222"/>
      <c r="I50" s="222"/>
      <c r="J50" s="75" t="s">
        <v>10</v>
      </c>
      <c r="K50" s="76" t="s">
        <v>63</v>
      </c>
      <c r="L50" s="76" t="s">
        <v>12</v>
      </c>
      <c r="M50" s="77" t="s">
        <v>10</v>
      </c>
      <c r="N50" s="78" t="s">
        <v>63</v>
      </c>
      <c r="O50" s="77" t="s">
        <v>12</v>
      </c>
      <c r="P50" s="79" t="s">
        <v>10</v>
      </c>
      <c r="Q50" s="80" t="s">
        <v>63</v>
      </c>
      <c r="R50" s="79" t="s">
        <v>12</v>
      </c>
      <c r="S50" s="221"/>
      <c r="T50" s="222"/>
      <c r="U50" s="222"/>
    </row>
    <row r="51" spans="1:23" s="73" customFormat="1" ht="44.25" customHeight="1">
      <c r="A51" s="81">
        <v>54</v>
      </c>
      <c r="B51" s="82">
        <v>1</v>
      </c>
      <c r="C51" s="83"/>
      <c r="D51" s="95">
        <f aca="true" t="shared" si="15" ref="D51:D58">SUM(S51/G51)</f>
        <v>6.352941176470588</v>
      </c>
      <c r="E51" s="84" t="s">
        <v>183</v>
      </c>
      <c r="F51" s="134" t="s">
        <v>184</v>
      </c>
      <c r="G51" s="94">
        <v>85</v>
      </c>
      <c r="H51" s="184" t="s">
        <v>228</v>
      </c>
      <c r="I51" s="25" t="s">
        <v>96</v>
      </c>
      <c r="J51" s="85">
        <v>180</v>
      </c>
      <c r="K51" s="86">
        <v>1</v>
      </c>
      <c r="L51" s="87">
        <f aca="true" t="shared" si="16" ref="L51:L58">SUM(J51*K51)</f>
        <v>180</v>
      </c>
      <c r="M51" s="88">
        <v>180</v>
      </c>
      <c r="N51" s="89">
        <v>1</v>
      </c>
      <c r="O51" s="93">
        <f aca="true" t="shared" si="17" ref="O51:O58">SUM(M51*N51)</f>
        <v>180</v>
      </c>
      <c r="P51" s="90">
        <v>180</v>
      </c>
      <c r="Q51" s="91">
        <v>1</v>
      </c>
      <c r="R51" s="92">
        <f aca="true" t="shared" si="18" ref="R51:R58">SUM(P51*Q51)</f>
        <v>180</v>
      </c>
      <c r="S51" s="137">
        <f aca="true" t="shared" si="19" ref="S51:S58">SUM(L51+O51+R51)</f>
        <v>540</v>
      </c>
      <c r="T51" s="14" t="s">
        <v>311</v>
      </c>
      <c r="U51" s="25" t="s">
        <v>185</v>
      </c>
      <c r="W51" s="40"/>
    </row>
    <row r="52" spans="1:23" s="73" customFormat="1" ht="44.25" customHeight="1">
      <c r="A52" s="81">
        <v>55</v>
      </c>
      <c r="B52" s="82">
        <v>2</v>
      </c>
      <c r="C52" s="83"/>
      <c r="D52" s="95">
        <f t="shared" si="15"/>
        <v>5.23943661971831</v>
      </c>
      <c r="E52" s="84" t="s">
        <v>222</v>
      </c>
      <c r="F52" s="134" t="s">
        <v>223</v>
      </c>
      <c r="G52" s="94">
        <v>88.75</v>
      </c>
      <c r="H52" s="183"/>
      <c r="I52" s="25" t="s">
        <v>31</v>
      </c>
      <c r="J52" s="131">
        <v>150</v>
      </c>
      <c r="K52" s="132">
        <v>1</v>
      </c>
      <c r="L52" s="133">
        <f t="shared" si="16"/>
        <v>150</v>
      </c>
      <c r="M52" s="128">
        <v>155</v>
      </c>
      <c r="N52" s="129">
        <v>1</v>
      </c>
      <c r="O52" s="130">
        <f t="shared" si="17"/>
        <v>155</v>
      </c>
      <c r="P52" s="125">
        <v>160</v>
      </c>
      <c r="Q52" s="126">
        <v>1</v>
      </c>
      <c r="R52" s="127">
        <f t="shared" si="18"/>
        <v>160</v>
      </c>
      <c r="S52" s="137">
        <f t="shared" si="19"/>
        <v>465</v>
      </c>
      <c r="T52" s="14" t="s">
        <v>312</v>
      </c>
      <c r="U52" s="147" t="s">
        <v>279</v>
      </c>
      <c r="W52" s="40"/>
    </row>
    <row r="53" spans="1:23" s="73" customFormat="1" ht="44.25" customHeight="1">
      <c r="A53" s="81">
        <v>56</v>
      </c>
      <c r="B53" s="82">
        <v>3</v>
      </c>
      <c r="C53" s="83"/>
      <c r="D53" s="95">
        <f t="shared" si="15"/>
        <v>5.0318102949681895</v>
      </c>
      <c r="E53" s="84" t="s">
        <v>178</v>
      </c>
      <c r="F53" s="134" t="s">
        <v>179</v>
      </c>
      <c r="G53" s="94">
        <v>86.45</v>
      </c>
      <c r="H53" s="184" t="s">
        <v>217</v>
      </c>
      <c r="I53" s="25" t="s">
        <v>180</v>
      </c>
      <c r="J53" s="85">
        <v>145</v>
      </c>
      <c r="K53" s="86">
        <v>1</v>
      </c>
      <c r="L53" s="124">
        <f t="shared" si="16"/>
        <v>145</v>
      </c>
      <c r="M53" s="88">
        <v>145</v>
      </c>
      <c r="N53" s="89">
        <v>1</v>
      </c>
      <c r="O53" s="93">
        <f t="shared" si="17"/>
        <v>145</v>
      </c>
      <c r="P53" s="90">
        <v>145</v>
      </c>
      <c r="Q53" s="91">
        <v>1</v>
      </c>
      <c r="R53" s="92">
        <f t="shared" si="18"/>
        <v>145</v>
      </c>
      <c r="S53" s="137">
        <f t="shared" si="19"/>
        <v>435</v>
      </c>
      <c r="T53" s="14" t="s">
        <v>312</v>
      </c>
      <c r="U53" s="145" t="s">
        <v>181</v>
      </c>
      <c r="W53" s="40"/>
    </row>
    <row r="54" spans="1:23" s="73" customFormat="1" ht="44.25" customHeight="1">
      <c r="A54" s="81">
        <v>57</v>
      </c>
      <c r="B54" s="82">
        <v>4</v>
      </c>
      <c r="C54" s="83"/>
      <c r="D54" s="95">
        <f t="shared" si="15"/>
        <v>4.9685893774985725</v>
      </c>
      <c r="E54" s="84" t="s">
        <v>187</v>
      </c>
      <c r="F54" s="134" t="s">
        <v>259</v>
      </c>
      <c r="G54" s="94">
        <v>87.55</v>
      </c>
      <c r="H54" s="183"/>
      <c r="I54" s="25" t="s">
        <v>31</v>
      </c>
      <c r="J54" s="131">
        <v>145</v>
      </c>
      <c r="K54" s="132">
        <v>1</v>
      </c>
      <c r="L54" s="133">
        <f t="shared" si="16"/>
        <v>145</v>
      </c>
      <c r="M54" s="128">
        <v>145</v>
      </c>
      <c r="N54" s="129">
        <v>1</v>
      </c>
      <c r="O54" s="130">
        <f t="shared" si="17"/>
        <v>145</v>
      </c>
      <c r="P54" s="125">
        <v>145</v>
      </c>
      <c r="Q54" s="126">
        <v>1</v>
      </c>
      <c r="R54" s="127">
        <f t="shared" si="18"/>
        <v>145</v>
      </c>
      <c r="S54" s="137">
        <f t="shared" si="19"/>
        <v>435</v>
      </c>
      <c r="T54" s="14" t="s">
        <v>312</v>
      </c>
      <c r="U54" s="153" t="s">
        <v>281</v>
      </c>
      <c r="W54" s="40"/>
    </row>
    <row r="55" spans="1:23" s="73" customFormat="1" ht="44.25" customHeight="1">
      <c r="A55" s="81">
        <v>58</v>
      </c>
      <c r="B55" s="82">
        <v>5</v>
      </c>
      <c r="C55" s="83"/>
      <c r="D55" s="95">
        <f t="shared" si="15"/>
        <v>5.056179775280899</v>
      </c>
      <c r="E55" s="84" t="s">
        <v>220</v>
      </c>
      <c r="F55" s="134" t="s">
        <v>221</v>
      </c>
      <c r="G55" s="94">
        <v>84.55</v>
      </c>
      <c r="H55" s="123"/>
      <c r="I55" s="25" t="s">
        <v>31</v>
      </c>
      <c r="J55" s="131">
        <v>142.5</v>
      </c>
      <c r="K55" s="132">
        <v>1</v>
      </c>
      <c r="L55" s="133">
        <f t="shared" si="16"/>
        <v>142.5</v>
      </c>
      <c r="M55" s="128">
        <v>142.5</v>
      </c>
      <c r="N55" s="129">
        <v>1</v>
      </c>
      <c r="O55" s="130">
        <f t="shared" si="17"/>
        <v>142.5</v>
      </c>
      <c r="P55" s="125">
        <v>142.5</v>
      </c>
      <c r="Q55" s="126">
        <v>1</v>
      </c>
      <c r="R55" s="127">
        <f t="shared" si="18"/>
        <v>142.5</v>
      </c>
      <c r="S55" s="137">
        <f t="shared" si="19"/>
        <v>427.5</v>
      </c>
      <c r="T55" s="14" t="s">
        <v>302</v>
      </c>
      <c r="U55" s="25" t="s">
        <v>280</v>
      </c>
      <c r="W55" s="40"/>
    </row>
    <row r="56" spans="1:23" s="73" customFormat="1" ht="44.25" customHeight="1">
      <c r="A56" s="81">
        <v>59</v>
      </c>
      <c r="B56" s="82">
        <v>6</v>
      </c>
      <c r="C56" s="83"/>
      <c r="D56" s="95">
        <f t="shared" si="15"/>
        <v>3.696857670979667</v>
      </c>
      <c r="E56" s="84" t="s">
        <v>256</v>
      </c>
      <c r="F56" s="134" t="s">
        <v>257</v>
      </c>
      <c r="G56" s="94">
        <v>81.15</v>
      </c>
      <c r="H56" s="123"/>
      <c r="I56" s="25" t="s">
        <v>31</v>
      </c>
      <c r="J56" s="131">
        <v>95</v>
      </c>
      <c r="K56" s="132">
        <v>1</v>
      </c>
      <c r="L56" s="133">
        <f t="shared" si="16"/>
        <v>95</v>
      </c>
      <c r="M56" s="128">
        <v>100</v>
      </c>
      <c r="N56" s="129">
        <v>1</v>
      </c>
      <c r="O56" s="130">
        <f t="shared" si="17"/>
        <v>100</v>
      </c>
      <c r="P56" s="125">
        <v>105</v>
      </c>
      <c r="Q56" s="126">
        <v>1</v>
      </c>
      <c r="R56" s="127">
        <f t="shared" si="18"/>
        <v>105</v>
      </c>
      <c r="S56" s="137">
        <f t="shared" si="19"/>
        <v>300</v>
      </c>
      <c r="T56" s="14" t="s">
        <v>301</v>
      </c>
      <c r="U56" s="25" t="s">
        <v>282</v>
      </c>
      <c r="W56" s="40"/>
    </row>
    <row r="57" spans="1:23" s="73" customFormat="1" ht="44.25" customHeight="1">
      <c r="A57" s="81">
        <v>60</v>
      </c>
      <c r="B57" s="82">
        <v>7</v>
      </c>
      <c r="C57" s="83"/>
      <c r="D57" s="95">
        <f t="shared" si="15"/>
        <v>2.8048082427017746</v>
      </c>
      <c r="E57" s="84" t="s">
        <v>237</v>
      </c>
      <c r="F57" s="134" t="s">
        <v>333</v>
      </c>
      <c r="G57" s="94">
        <v>87.35</v>
      </c>
      <c r="H57" s="123"/>
      <c r="I57" s="25" t="s">
        <v>31</v>
      </c>
      <c r="J57" s="131">
        <v>80</v>
      </c>
      <c r="K57" s="132">
        <v>1</v>
      </c>
      <c r="L57" s="133">
        <f t="shared" si="16"/>
        <v>80</v>
      </c>
      <c r="M57" s="128">
        <v>80</v>
      </c>
      <c r="N57" s="129">
        <v>1</v>
      </c>
      <c r="O57" s="130">
        <f t="shared" si="17"/>
        <v>80</v>
      </c>
      <c r="P57" s="125">
        <v>85</v>
      </c>
      <c r="Q57" s="126">
        <v>1</v>
      </c>
      <c r="R57" s="190">
        <f t="shared" si="18"/>
        <v>85</v>
      </c>
      <c r="S57" s="191">
        <f t="shared" si="19"/>
        <v>245</v>
      </c>
      <c r="T57" s="16" t="s">
        <v>334</v>
      </c>
      <c r="U57" s="25" t="s">
        <v>283</v>
      </c>
      <c r="W57" s="40"/>
    </row>
    <row r="58" spans="1:23" s="73" customFormat="1" ht="44.25" customHeight="1">
      <c r="A58" s="81">
        <v>61</v>
      </c>
      <c r="B58" s="82">
        <v>8</v>
      </c>
      <c r="C58" s="83"/>
      <c r="D58" s="95">
        <f t="shared" si="15"/>
        <v>2.1828908554572273</v>
      </c>
      <c r="E58" s="84" t="s">
        <v>176</v>
      </c>
      <c r="F58" s="134" t="s">
        <v>177</v>
      </c>
      <c r="G58" s="94">
        <v>84.75</v>
      </c>
      <c r="H58" s="123"/>
      <c r="I58" s="25" t="s">
        <v>31</v>
      </c>
      <c r="J58" s="95">
        <v>95</v>
      </c>
      <c r="K58" s="152">
        <v>0</v>
      </c>
      <c r="L58" s="96">
        <f t="shared" si="16"/>
        <v>0</v>
      </c>
      <c r="M58" s="128">
        <v>90</v>
      </c>
      <c r="N58" s="129">
        <v>1</v>
      </c>
      <c r="O58" s="130">
        <f t="shared" si="17"/>
        <v>90</v>
      </c>
      <c r="P58" s="125">
        <v>95</v>
      </c>
      <c r="Q58" s="126">
        <v>1</v>
      </c>
      <c r="R58" s="127">
        <f t="shared" si="18"/>
        <v>95</v>
      </c>
      <c r="S58" s="137">
        <f t="shared" si="19"/>
        <v>185</v>
      </c>
      <c r="T58" s="14" t="s">
        <v>306</v>
      </c>
      <c r="U58" s="25" t="s">
        <v>284</v>
      </c>
      <c r="W58" s="40"/>
    </row>
    <row r="59" spans="1:21" s="73" customFormat="1" ht="27" customHeight="1">
      <c r="A59" s="227" t="s">
        <v>58</v>
      </c>
      <c r="B59" s="227"/>
      <c r="C59" s="227"/>
      <c r="D59" s="227"/>
      <c r="E59" s="227"/>
      <c r="F59" s="229" t="s">
        <v>69</v>
      </c>
      <c r="G59" s="229"/>
      <c r="H59" s="229"/>
      <c r="I59" s="229"/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</row>
    <row r="60" spans="1:21" s="74" customFormat="1" ht="21.75" customHeight="1">
      <c r="A60" s="230" t="s">
        <v>1</v>
      </c>
      <c r="B60" s="230" t="s">
        <v>3</v>
      </c>
      <c r="C60" s="230" t="s">
        <v>59</v>
      </c>
      <c r="D60" s="231" t="s">
        <v>60</v>
      </c>
      <c r="E60" s="222" t="s">
        <v>6</v>
      </c>
      <c r="F60" s="222" t="s">
        <v>7</v>
      </c>
      <c r="G60" s="222" t="s">
        <v>8</v>
      </c>
      <c r="H60" s="222" t="s">
        <v>5</v>
      </c>
      <c r="I60" s="222" t="s">
        <v>61</v>
      </c>
      <c r="J60" s="223" t="s">
        <v>33</v>
      </c>
      <c r="K60" s="223"/>
      <c r="L60" s="223"/>
      <c r="M60" s="224" t="s">
        <v>34</v>
      </c>
      <c r="N60" s="224"/>
      <c r="O60" s="224"/>
      <c r="P60" s="220" t="s">
        <v>35</v>
      </c>
      <c r="Q60" s="220"/>
      <c r="R60" s="220"/>
      <c r="S60" s="221" t="s">
        <v>62</v>
      </c>
      <c r="T60" s="222" t="s">
        <v>13</v>
      </c>
      <c r="U60" s="222" t="s">
        <v>64</v>
      </c>
    </row>
    <row r="61" spans="1:21" s="74" customFormat="1" ht="25.5" customHeight="1">
      <c r="A61" s="230"/>
      <c r="B61" s="230"/>
      <c r="C61" s="230"/>
      <c r="D61" s="231"/>
      <c r="E61" s="222"/>
      <c r="F61" s="222"/>
      <c r="G61" s="222"/>
      <c r="H61" s="222"/>
      <c r="I61" s="222"/>
      <c r="J61" s="75" t="s">
        <v>10</v>
      </c>
      <c r="K61" s="76" t="s">
        <v>63</v>
      </c>
      <c r="L61" s="76" t="s">
        <v>12</v>
      </c>
      <c r="M61" s="77" t="s">
        <v>10</v>
      </c>
      <c r="N61" s="78" t="s">
        <v>63</v>
      </c>
      <c r="O61" s="77" t="s">
        <v>12</v>
      </c>
      <c r="P61" s="79" t="s">
        <v>10</v>
      </c>
      <c r="Q61" s="80" t="s">
        <v>63</v>
      </c>
      <c r="R61" s="79" t="s">
        <v>12</v>
      </c>
      <c r="S61" s="221"/>
      <c r="T61" s="222"/>
      <c r="U61" s="222"/>
    </row>
    <row r="62" spans="1:23" s="73" customFormat="1" ht="44.25" customHeight="1">
      <c r="A62" s="81">
        <v>62</v>
      </c>
      <c r="B62" s="82">
        <v>1</v>
      </c>
      <c r="C62" s="83"/>
      <c r="D62" s="95">
        <f>SUM(S62/G62)</f>
        <v>5.319148936170213</v>
      </c>
      <c r="E62" s="84" t="s">
        <v>229</v>
      </c>
      <c r="F62" s="134" t="s">
        <v>193</v>
      </c>
      <c r="G62" s="94">
        <v>98.7</v>
      </c>
      <c r="H62" s="183"/>
      <c r="I62" s="25" t="s">
        <v>31</v>
      </c>
      <c r="J62" s="85">
        <v>175</v>
      </c>
      <c r="K62" s="86">
        <v>1</v>
      </c>
      <c r="L62" s="87">
        <f>SUM(J62*K62)</f>
        <v>175</v>
      </c>
      <c r="M62" s="88">
        <v>175</v>
      </c>
      <c r="N62" s="89">
        <v>1</v>
      </c>
      <c r="O62" s="93">
        <f>SUM(M62*N62)</f>
        <v>175</v>
      </c>
      <c r="P62" s="90">
        <v>175</v>
      </c>
      <c r="Q62" s="91">
        <v>1</v>
      </c>
      <c r="R62" s="92">
        <f>SUM(P62*Q62)</f>
        <v>175</v>
      </c>
      <c r="S62" s="137">
        <f>SUM(L62+O62+R62)</f>
        <v>525</v>
      </c>
      <c r="T62" s="14" t="s">
        <v>312</v>
      </c>
      <c r="U62" s="25" t="s">
        <v>289</v>
      </c>
      <c r="W62" s="40"/>
    </row>
    <row r="63" spans="1:23" s="73" customFormat="1" ht="44.25" customHeight="1">
      <c r="A63" s="81">
        <v>63</v>
      </c>
      <c r="B63" s="82">
        <v>2</v>
      </c>
      <c r="C63" s="83"/>
      <c r="D63" s="95">
        <f>SUM(S63/G63)</f>
        <v>5.260416666666667</v>
      </c>
      <c r="E63" s="84" t="s">
        <v>189</v>
      </c>
      <c r="F63" s="134" t="s">
        <v>190</v>
      </c>
      <c r="G63" s="94">
        <v>96</v>
      </c>
      <c r="H63" s="183"/>
      <c r="I63" s="25" t="s">
        <v>31</v>
      </c>
      <c r="J63" s="85">
        <v>160</v>
      </c>
      <c r="K63" s="86">
        <v>1</v>
      </c>
      <c r="L63" s="87">
        <f>SUM(J63*K63)</f>
        <v>160</v>
      </c>
      <c r="M63" s="88">
        <v>170</v>
      </c>
      <c r="N63" s="89">
        <v>1</v>
      </c>
      <c r="O63" s="93">
        <f>SUM(M63*N63)</f>
        <v>170</v>
      </c>
      <c r="P63" s="90">
        <v>175</v>
      </c>
      <c r="Q63" s="91">
        <v>1</v>
      </c>
      <c r="R63" s="92">
        <f>SUM(P63*Q63)</f>
        <v>175</v>
      </c>
      <c r="S63" s="137">
        <f>SUM(L63+O63+R63)</f>
        <v>505</v>
      </c>
      <c r="T63" s="14" t="s">
        <v>312</v>
      </c>
      <c r="U63" s="25" t="s">
        <v>191</v>
      </c>
      <c r="W63" s="40"/>
    </row>
    <row r="64" spans="1:23" s="73" customFormat="1" ht="44.25" customHeight="1">
      <c r="A64" s="81">
        <v>64</v>
      </c>
      <c r="B64" s="82">
        <v>3</v>
      </c>
      <c r="C64" s="83"/>
      <c r="D64" s="95">
        <f>SUM(S64/G64)</f>
        <v>4.502251125562781</v>
      </c>
      <c r="E64" s="84" t="s">
        <v>253</v>
      </c>
      <c r="F64" s="134" t="s">
        <v>254</v>
      </c>
      <c r="G64" s="94">
        <v>99.95</v>
      </c>
      <c r="H64" s="123"/>
      <c r="I64" s="25" t="s">
        <v>31</v>
      </c>
      <c r="J64" s="85">
        <v>140</v>
      </c>
      <c r="K64" s="86">
        <v>1</v>
      </c>
      <c r="L64" s="87">
        <f>SUM(J64*K64)</f>
        <v>140</v>
      </c>
      <c r="M64" s="88">
        <v>150</v>
      </c>
      <c r="N64" s="89">
        <v>1</v>
      </c>
      <c r="O64" s="93">
        <f>SUM(M64*N64)</f>
        <v>150</v>
      </c>
      <c r="P64" s="90">
        <v>160</v>
      </c>
      <c r="Q64" s="91">
        <v>1</v>
      </c>
      <c r="R64" s="92">
        <f>SUM(P64*Q64)</f>
        <v>160</v>
      </c>
      <c r="S64" s="137">
        <f>SUM(L64+O64+R64)</f>
        <v>450</v>
      </c>
      <c r="T64" s="14" t="s">
        <v>302</v>
      </c>
      <c r="U64" s="25" t="s">
        <v>285</v>
      </c>
      <c r="W64" s="40"/>
    </row>
    <row r="65" spans="1:23" s="73" customFormat="1" ht="44.25" customHeight="1">
      <c r="A65" s="81">
        <v>65</v>
      </c>
      <c r="B65" s="82">
        <v>4</v>
      </c>
      <c r="C65" s="83"/>
      <c r="D65" s="95">
        <f>SUM(S65/G65)</f>
        <v>3.6373220875065897</v>
      </c>
      <c r="E65" s="84" t="s">
        <v>224</v>
      </c>
      <c r="F65" s="134" t="s">
        <v>225</v>
      </c>
      <c r="G65" s="94">
        <v>94.85</v>
      </c>
      <c r="H65" s="123"/>
      <c r="I65" s="25" t="s">
        <v>31</v>
      </c>
      <c r="J65" s="85">
        <v>115</v>
      </c>
      <c r="K65" s="86">
        <v>1</v>
      </c>
      <c r="L65" s="87">
        <f>SUM(J65*K65)</f>
        <v>115</v>
      </c>
      <c r="M65" s="88">
        <v>115</v>
      </c>
      <c r="N65" s="89">
        <v>1</v>
      </c>
      <c r="O65" s="93">
        <f>SUM(M65*N65)</f>
        <v>115</v>
      </c>
      <c r="P65" s="90">
        <v>115</v>
      </c>
      <c r="Q65" s="91">
        <v>1</v>
      </c>
      <c r="R65" s="92">
        <f>SUM(P65*Q65)</f>
        <v>115</v>
      </c>
      <c r="S65" s="137">
        <f>SUM(L65+O65+R65)</f>
        <v>345</v>
      </c>
      <c r="T65" s="14" t="s">
        <v>301</v>
      </c>
      <c r="U65" s="25" t="s">
        <v>286</v>
      </c>
      <c r="W65" s="40"/>
    </row>
    <row r="66" spans="1:23" s="73" customFormat="1" ht="44.25" customHeight="1">
      <c r="A66" s="81">
        <v>66</v>
      </c>
      <c r="B66" s="82">
        <v>5</v>
      </c>
      <c r="C66" s="83"/>
      <c r="D66" s="95">
        <f>SUM(S66/G66)</f>
        <v>1.875</v>
      </c>
      <c r="E66" s="84" t="s">
        <v>188</v>
      </c>
      <c r="F66" s="134" t="s">
        <v>327</v>
      </c>
      <c r="G66" s="94">
        <v>100</v>
      </c>
      <c r="H66" s="123"/>
      <c r="I66" s="25" t="s">
        <v>31</v>
      </c>
      <c r="J66" s="85">
        <v>187.5</v>
      </c>
      <c r="K66" s="86">
        <v>1</v>
      </c>
      <c r="L66" s="87">
        <f>SUM(J66*K66)</f>
        <v>187.5</v>
      </c>
      <c r="M66" s="95">
        <v>185</v>
      </c>
      <c r="N66" s="152">
        <v>0</v>
      </c>
      <c r="O66" s="96">
        <f>SUM(M66*N66)</f>
        <v>0</v>
      </c>
      <c r="P66" s="95">
        <v>192.5</v>
      </c>
      <c r="Q66" s="152">
        <v>0</v>
      </c>
      <c r="R66" s="96">
        <f>SUM(P66*Q66)</f>
        <v>0</v>
      </c>
      <c r="S66" s="137">
        <f>SUM(L66+O66+R66)</f>
        <v>187.5</v>
      </c>
      <c r="T66" s="14" t="s">
        <v>305</v>
      </c>
      <c r="U66" s="25" t="s">
        <v>192</v>
      </c>
      <c r="W66" s="40"/>
    </row>
    <row r="67" spans="1:21" s="73" customFormat="1" ht="27" customHeight="1">
      <c r="A67" s="227" t="s">
        <v>58</v>
      </c>
      <c r="B67" s="227"/>
      <c r="C67" s="227"/>
      <c r="D67" s="227"/>
      <c r="E67" s="227"/>
      <c r="F67" s="229" t="s">
        <v>70</v>
      </c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</row>
    <row r="68" spans="1:21" s="74" customFormat="1" ht="21.75" customHeight="1">
      <c r="A68" s="230" t="s">
        <v>1</v>
      </c>
      <c r="B68" s="230" t="s">
        <v>3</v>
      </c>
      <c r="C68" s="230" t="s">
        <v>59</v>
      </c>
      <c r="D68" s="231" t="s">
        <v>60</v>
      </c>
      <c r="E68" s="222" t="s">
        <v>6</v>
      </c>
      <c r="F68" s="222" t="s">
        <v>7</v>
      </c>
      <c r="G68" s="222" t="s">
        <v>8</v>
      </c>
      <c r="H68" s="222" t="s">
        <v>5</v>
      </c>
      <c r="I68" s="222" t="s">
        <v>61</v>
      </c>
      <c r="J68" s="223" t="s">
        <v>33</v>
      </c>
      <c r="K68" s="223"/>
      <c r="L68" s="223"/>
      <c r="M68" s="224" t="s">
        <v>34</v>
      </c>
      <c r="N68" s="224"/>
      <c r="O68" s="224"/>
      <c r="P68" s="220" t="s">
        <v>35</v>
      </c>
      <c r="Q68" s="220"/>
      <c r="R68" s="220"/>
      <c r="S68" s="221" t="s">
        <v>62</v>
      </c>
      <c r="T68" s="222" t="s">
        <v>13</v>
      </c>
      <c r="U68" s="222" t="s">
        <v>64</v>
      </c>
    </row>
    <row r="69" spans="1:21" s="74" customFormat="1" ht="25.5" customHeight="1">
      <c r="A69" s="230"/>
      <c r="B69" s="230"/>
      <c r="C69" s="230"/>
      <c r="D69" s="231"/>
      <c r="E69" s="222"/>
      <c r="F69" s="222"/>
      <c r="G69" s="222"/>
      <c r="H69" s="222"/>
      <c r="I69" s="222"/>
      <c r="J69" s="75" t="s">
        <v>10</v>
      </c>
      <c r="K69" s="76" t="s">
        <v>63</v>
      </c>
      <c r="L69" s="76" t="s">
        <v>12</v>
      </c>
      <c r="M69" s="77" t="s">
        <v>10</v>
      </c>
      <c r="N69" s="78" t="s">
        <v>63</v>
      </c>
      <c r="O69" s="77" t="s">
        <v>12</v>
      </c>
      <c r="P69" s="79" t="s">
        <v>10</v>
      </c>
      <c r="Q69" s="80" t="s">
        <v>63</v>
      </c>
      <c r="R69" s="79" t="s">
        <v>12</v>
      </c>
      <c r="S69" s="221"/>
      <c r="T69" s="222"/>
      <c r="U69" s="222"/>
    </row>
    <row r="70" spans="1:23" s="73" customFormat="1" ht="45" customHeight="1">
      <c r="A70" s="81">
        <v>67</v>
      </c>
      <c r="B70" s="82">
        <v>1</v>
      </c>
      <c r="C70" s="83"/>
      <c r="D70" s="95">
        <f>SUM(S70/G70)</f>
        <v>4.722744360902255</v>
      </c>
      <c r="E70" s="84" t="s">
        <v>195</v>
      </c>
      <c r="F70" s="134" t="s">
        <v>196</v>
      </c>
      <c r="G70" s="94">
        <v>106.4</v>
      </c>
      <c r="H70" s="184" t="s">
        <v>328</v>
      </c>
      <c r="I70" s="25" t="s">
        <v>31</v>
      </c>
      <c r="J70" s="85">
        <v>165</v>
      </c>
      <c r="K70" s="86">
        <v>1</v>
      </c>
      <c r="L70" s="87">
        <f>SUM(J70*K70)</f>
        <v>165</v>
      </c>
      <c r="M70" s="88">
        <v>167.5</v>
      </c>
      <c r="N70" s="89">
        <v>1</v>
      </c>
      <c r="O70" s="93">
        <f>SUM(M70*N70)</f>
        <v>167.5</v>
      </c>
      <c r="P70" s="90">
        <v>170</v>
      </c>
      <c r="Q70" s="91">
        <v>1</v>
      </c>
      <c r="R70" s="136">
        <f>SUM(P70*Q70)</f>
        <v>170</v>
      </c>
      <c r="S70" s="137">
        <f>SUM(L70+O70+R70)</f>
        <v>502.5</v>
      </c>
      <c r="T70" s="14" t="s">
        <v>302</v>
      </c>
      <c r="U70" s="25" t="s">
        <v>166</v>
      </c>
      <c r="W70" s="40"/>
    </row>
    <row r="71" spans="1:23" s="73" customFormat="1" ht="45" customHeight="1">
      <c r="A71" s="81">
        <v>68</v>
      </c>
      <c r="B71" s="82">
        <v>2</v>
      </c>
      <c r="C71" s="83"/>
      <c r="D71" s="95">
        <f>SUM(S71/G71)</f>
        <v>4.712812960235641</v>
      </c>
      <c r="E71" s="84" t="s">
        <v>247</v>
      </c>
      <c r="F71" s="134" t="s">
        <v>194</v>
      </c>
      <c r="G71" s="94">
        <v>101.85</v>
      </c>
      <c r="H71" s="123"/>
      <c r="I71" s="25" t="s">
        <v>31</v>
      </c>
      <c r="J71" s="85">
        <v>150</v>
      </c>
      <c r="K71" s="86">
        <v>1</v>
      </c>
      <c r="L71" s="87">
        <f>SUM(J71*K71)</f>
        <v>150</v>
      </c>
      <c r="M71" s="88">
        <v>160</v>
      </c>
      <c r="N71" s="89">
        <v>1</v>
      </c>
      <c r="O71" s="93">
        <f>SUM(M71*N71)</f>
        <v>160</v>
      </c>
      <c r="P71" s="90">
        <v>170</v>
      </c>
      <c r="Q71" s="91">
        <v>1</v>
      </c>
      <c r="R71" s="92">
        <f>SUM(P71*Q71)</f>
        <v>170</v>
      </c>
      <c r="S71" s="137">
        <f>SUM(L71+O71+R71)</f>
        <v>480</v>
      </c>
      <c r="T71" s="14" t="s">
        <v>302</v>
      </c>
      <c r="U71" s="25" t="s">
        <v>152</v>
      </c>
      <c r="W71" s="40"/>
    </row>
    <row r="72" spans="1:23" s="73" customFormat="1" ht="45" customHeight="1">
      <c r="A72" s="81">
        <v>69</v>
      </c>
      <c r="B72" s="82">
        <v>3</v>
      </c>
      <c r="C72" s="83"/>
      <c r="D72" s="95">
        <f>SUM(S72/G72)</f>
        <v>3.5964035964035967</v>
      </c>
      <c r="E72" s="84" t="s">
        <v>51</v>
      </c>
      <c r="F72" s="134" t="s">
        <v>186</v>
      </c>
      <c r="G72" s="94">
        <v>100.1</v>
      </c>
      <c r="H72" s="184" t="s">
        <v>52</v>
      </c>
      <c r="I72" s="111" t="s">
        <v>94</v>
      </c>
      <c r="J72" s="85">
        <v>120</v>
      </c>
      <c r="K72" s="86">
        <v>1</v>
      </c>
      <c r="L72" s="87">
        <f>SUM(J72*K72)</f>
        <v>120</v>
      </c>
      <c r="M72" s="88">
        <v>120</v>
      </c>
      <c r="N72" s="89">
        <v>1</v>
      </c>
      <c r="O72" s="93">
        <f>SUM(M72*N72)</f>
        <v>120</v>
      </c>
      <c r="P72" s="90">
        <v>120</v>
      </c>
      <c r="Q72" s="91">
        <v>1</v>
      </c>
      <c r="R72" s="92">
        <f>SUM(P72*Q72)</f>
        <v>120</v>
      </c>
      <c r="S72" s="137">
        <f>SUM(L72+O72+R72)</f>
        <v>360</v>
      </c>
      <c r="T72" s="14" t="s">
        <v>306</v>
      </c>
      <c r="U72" s="159" t="s">
        <v>323</v>
      </c>
      <c r="W72" s="40"/>
    </row>
    <row r="73" spans="1:21" s="73" customFormat="1" ht="27" customHeight="1">
      <c r="A73" s="227" t="s">
        <v>58</v>
      </c>
      <c r="B73" s="227"/>
      <c r="C73" s="227"/>
      <c r="D73" s="227"/>
      <c r="E73" s="227"/>
      <c r="F73" s="233" t="s">
        <v>71</v>
      </c>
      <c r="G73" s="233"/>
      <c r="H73" s="233"/>
      <c r="I73" s="233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</row>
    <row r="74" spans="1:21" s="74" customFormat="1" ht="21.75" customHeight="1">
      <c r="A74" s="230" t="s">
        <v>1</v>
      </c>
      <c r="B74" s="230" t="s">
        <v>3</v>
      </c>
      <c r="C74" s="230" t="s">
        <v>59</v>
      </c>
      <c r="D74" s="232" t="s">
        <v>60</v>
      </c>
      <c r="E74" s="225" t="s">
        <v>6</v>
      </c>
      <c r="F74" s="225" t="s">
        <v>7</v>
      </c>
      <c r="G74" s="225" t="s">
        <v>8</v>
      </c>
      <c r="H74" s="225" t="s">
        <v>5</v>
      </c>
      <c r="I74" s="225" t="s">
        <v>61</v>
      </c>
      <c r="J74" s="226" t="s">
        <v>33</v>
      </c>
      <c r="K74" s="223"/>
      <c r="L74" s="223"/>
      <c r="M74" s="224" t="s">
        <v>34</v>
      </c>
      <c r="N74" s="224"/>
      <c r="O74" s="224"/>
      <c r="P74" s="220" t="s">
        <v>35</v>
      </c>
      <c r="Q74" s="220"/>
      <c r="R74" s="220"/>
      <c r="S74" s="221" t="s">
        <v>62</v>
      </c>
      <c r="T74" s="222" t="s">
        <v>13</v>
      </c>
      <c r="U74" s="222" t="s">
        <v>64</v>
      </c>
    </row>
    <row r="75" spans="1:21" s="74" customFormat="1" ht="25.5" customHeight="1">
      <c r="A75" s="230"/>
      <c r="B75" s="230"/>
      <c r="C75" s="230"/>
      <c r="D75" s="232"/>
      <c r="E75" s="225"/>
      <c r="F75" s="225"/>
      <c r="G75" s="225"/>
      <c r="H75" s="225"/>
      <c r="I75" s="225"/>
      <c r="J75" s="146" t="s">
        <v>10</v>
      </c>
      <c r="K75" s="76" t="s">
        <v>63</v>
      </c>
      <c r="L75" s="76" t="s">
        <v>12</v>
      </c>
      <c r="M75" s="77" t="s">
        <v>10</v>
      </c>
      <c r="N75" s="78" t="s">
        <v>63</v>
      </c>
      <c r="O75" s="77" t="s">
        <v>12</v>
      </c>
      <c r="P75" s="79" t="s">
        <v>10</v>
      </c>
      <c r="Q75" s="80" t="s">
        <v>63</v>
      </c>
      <c r="R75" s="79" t="s">
        <v>12</v>
      </c>
      <c r="S75" s="221"/>
      <c r="T75" s="222"/>
      <c r="U75" s="222"/>
    </row>
    <row r="76" spans="1:23" s="73" customFormat="1" ht="44.25" customHeight="1">
      <c r="A76" s="81">
        <v>70</v>
      </c>
      <c r="B76" s="82">
        <v>1</v>
      </c>
      <c r="C76" s="83"/>
      <c r="D76" s="139">
        <f>SUM(S76/G76)</f>
        <v>4.400538841490795</v>
      </c>
      <c r="E76" s="141" t="s">
        <v>251</v>
      </c>
      <c r="F76" s="142" t="s">
        <v>252</v>
      </c>
      <c r="G76" s="143">
        <v>111.35</v>
      </c>
      <c r="H76" s="144"/>
      <c r="I76" s="145" t="s">
        <v>31</v>
      </c>
      <c r="J76" s="140">
        <v>160</v>
      </c>
      <c r="K76" s="86">
        <v>1</v>
      </c>
      <c r="L76" s="87">
        <f>SUM(J76*K76)</f>
        <v>160</v>
      </c>
      <c r="M76" s="88">
        <v>165</v>
      </c>
      <c r="N76" s="89">
        <v>1</v>
      </c>
      <c r="O76" s="93">
        <f>SUM(M76*N76)</f>
        <v>165</v>
      </c>
      <c r="P76" s="90">
        <v>165</v>
      </c>
      <c r="Q76" s="91">
        <v>1</v>
      </c>
      <c r="R76" s="136">
        <f>SUM(P76*Q76)</f>
        <v>165</v>
      </c>
      <c r="S76" s="135">
        <f>SUM(L76+O76+R76)</f>
        <v>490</v>
      </c>
      <c r="T76" s="14" t="s">
        <v>305</v>
      </c>
      <c r="U76" s="25" t="s">
        <v>287</v>
      </c>
      <c r="W76" s="40"/>
    </row>
    <row r="77" spans="1:23" s="73" customFormat="1" ht="44.25" customHeight="1">
      <c r="A77" s="81">
        <v>71</v>
      </c>
      <c r="B77" s="82">
        <v>2</v>
      </c>
      <c r="C77" s="83"/>
      <c r="D77" s="139">
        <f>SUM(S77/G77)</f>
        <v>4.046725073007927</v>
      </c>
      <c r="E77" s="141" t="s">
        <v>226</v>
      </c>
      <c r="F77" s="142" t="s">
        <v>227</v>
      </c>
      <c r="G77" s="143">
        <v>119.85</v>
      </c>
      <c r="H77" s="144"/>
      <c r="I77" s="145" t="s">
        <v>31</v>
      </c>
      <c r="J77" s="140">
        <v>160</v>
      </c>
      <c r="K77" s="86">
        <v>1</v>
      </c>
      <c r="L77" s="87">
        <f>SUM(J77*K77)</f>
        <v>160</v>
      </c>
      <c r="M77" s="88">
        <v>160</v>
      </c>
      <c r="N77" s="89">
        <v>1</v>
      </c>
      <c r="O77" s="93">
        <f>SUM(M77*N77)</f>
        <v>160</v>
      </c>
      <c r="P77" s="90">
        <v>165</v>
      </c>
      <c r="Q77" s="91">
        <v>1</v>
      </c>
      <c r="R77" s="136">
        <f>SUM(P77*Q77)</f>
        <v>165</v>
      </c>
      <c r="S77" s="135">
        <f>SUM(L77+O77+R77)</f>
        <v>485</v>
      </c>
      <c r="T77" s="14" t="s">
        <v>305</v>
      </c>
      <c r="U77" s="25" t="s">
        <v>288</v>
      </c>
      <c r="W77" s="40"/>
    </row>
    <row r="78" spans="1:21" s="73" customFormat="1" ht="27" customHeight="1">
      <c r="A78" s="227" t="s">
        <v>58</v>
      </c>
      <c r="B78" s="227"/>
      <c r="C78" s="227"/>
      <c r="D78" s="227"/>
      <c r="E78" s="227"/>
      <c r="F78" s="228" t="s">
        <v>329</v>
      </c>
      <c r="G78" s="228"/>
      <c r="H78" s="228"/>
      <c r="I78" s="228"/>
      <c r="J78" s="229"/>
      <c r="K78" s="229"/>
      <c r="L78" s="229"/>
      <c r="M78" s="229"/>
      <c r="N78" s="229"/>
      <c r="O78" s="229"/>
      <c r="P78" s="229"/>
      <c r="Q78" s="229"/>
      <c r="R78" s="229"/>
      <c r="S78" s="229"/>
      <c r="T78" s="229"/>
      <c r="U78" s="229"/>
    </row>
    <row r="79" spans="1:21" s="74" customFormat="1" ht="21.75" customHeight="1">
      <c r="A79" s="230" t="s">
        <v>1</v>
      </c>
      <c r="B79" s="230" t="s">
        <v>3</v>
      </c>
      <c r="C79" s="230" t="s">
        <v>59</v>
      </c>
      <c r="D79" s="231" t="s">
        <v>60</v>
      </c>
      <c r="E79" s="222" t="s">
        <v>6</v>
      </c>
      <c r="F79" s="222" t="s">
        <v>7</v>
      </c>
      <c r="G79" s="222" t="s">
        <v>8</v>
      </c>
      <c r="H79" s="222" t="s">
        <v>5</v>
      </c>
      <c r="I79" s="222" t="s">
        <v>61</v>
      </c>
      <c r="J79" s="223" t="s">
        <v>33</v>
      </c>
      <c r="K79" s="223"/>
      <c r="L79" s="223"/>
      <c r="M79" s="224" t="s">
        <v>34</v>
      </c>
      <c r="N79" s="224"/>
      <c r="O79" s="224"/>
      <c r="P79" s="220" t="s">
        <v>35</v>
      </c>
      <c r="Q79" s="220"/>
      <c r="R79" s="220"/>
      <c r="S79" s="221" t="s">
        <v>62</v>
      </c>
      <c r="T79" s="222" t="s">
        <v>13</v>
      </c>
      <c r="U79" s="222" t="s">
        <v>64</v>
      </c>
    </row>
    <row r="80" spans="1:21" s="74" customFormat="1" ht="25.5" customHeight="1">
      <c r="A80" s="230"/>
      <c r="B80" s="230"/>
      <c r="C80" s="230"/>
      <c r="D80" s="231"/>
      <c r="E80" s="222"/>
      <c r="F80" s="222"/>
      <c r="G80" s="222"/>
      <c r="H80" s="222"/>
      <c r="I80" s="222"/>
      <c r="J80" s="75" t="s">
        <v>10</v>
      </c>
      <c r="K80" s="76" t="s">
        <v>63</v>
      </c>
      <c r="L80" s="76" t="s">
        <v>12</v>
      </c>
      <c r="M80" s="77" t="s">
        <v>10</v>
      </c>
      <c r="N80" s="78" t="s">
        <v>63</v>
      </c>
      <c r="O80" s="77" t="s">
        <v>12</v>
      </c>
      <c r="P80" s="79" t="s">
        <v>10</v>
      </c>
      <c r="Q80" s="80" t="s">
        <v>63</v>
      </c>
      <c r="R80" s="79" t="s">
        <v>12</v>
      </c>
      <c r="S80" s="221"/>
      <c r="T80" s="222"/>
      <c r="U80" s="222"/>
    </row>
    <row r="81" spans="1:23" s="73" customFormat="1" ht="44.25" customHeight="1">
      <c r="A81" s="81">
        <v>72</v>
      </c>
      <c r="B81" s="82"/>
      <c r="C81" s="83"/>
      <c r="D81" s="95">
        <f>SUM(S81/G81)</f>
        <v>1.4492753623188406</v>
      </c>
      <c r="E81" s="84" t="s">
        <v>197</v>
      </c>
      <c r="F81" s="134" t="s">
        <v>198</v>
      </c>
      <c r="G81" s="94">
        <v>131.1</v>
      </c>
      <c r="H81" s="123"/>
      <c r="I81" s="25" t="s">
        <v>199</v>
      </c>
      <c r="J81" s="85">
        <v>190</v>
      </c>
      <c r="K81" s="86">
        <v>1</v>
      </c>
      <c r="L81" s="87">
        <f>SUM(J81*K81)</f>
        <v>190</v>
      </c>
      <c r="M81" s="95">
        <v>190</v>
      </c>
      <c r="N81" s="152">
        <v>0</v>
      </c>
      <c r="O81" s="96">
        <f>SUM(M81*N81)</f>
        <v>0</v>
      </c>
      <c r="P81" s="95">
        <v>0</v>
      </c>
      <c r="Q81" s="152">
        <v>0</v>
      </c>
      <c r="R81" s="96">
        <f>SUM(P81*Q81)</f>
        <v>0</v>
      </c>
      <c r="S81" s="135">
        <f>SUM(L81+O81+R81)</f>
        <v>190</v>
      </c>
      <c r="T81" s="14" t="s">
        <v>306</v>
      </c>
      <c r="U81" s="25" t="s">
        <v>200</v>
      </c>
      <c r="W81" s="40"/>
    </row>
    <row r="82" spans="1:14" s="63" customFormat="1" ht="27" customHeight="1">
      <c r="A82" s="212" t="s">
        <v>45</v>
      </c>
      <c r="B82" s="213"/>
      <c r="C82" s="213"/>
      <c r="D82" s="213"/>
      <c r="E82" s="213"/>
      <c r="F82" s="213"/>
      <c r="G82" s="213"/>
      <c r="H82" s="213"/>
      <c r="I82" s="213"/>
      <c r="J82" s="213"/>
      <c r="K82" s="213"/>
      <c r="L82" s="62"/>
      <c r="M82" s="62"/>
      <c r="N82" s="62"/>
    </row>
    <row r="83" spans="1:20" s="63" customFormat="1" ht="42" customHeight="1">
      <c r="A83" s="195" t="s">
        <v>47</v>
      </c>
      <c r="B83" s="196"/>
      <c r="C83" s="196"/>
      <c r="D83" s="197"/>
      <c r="E83" s="37" t="s">
        <v>213</v>
      </c>
      <c r="F83" s="198" t="s">
        <v>214</v>
      </c>
      <c r="G83" s="199"/>
      <c r="H83" s="200" t="s">
        <v>211</v>
      </c>
      <c r="I83" s="199"/>
      <c r="J83" s="195"/>
      <c r="K83" s="197"/>
      <c r="L83" s="65"/>
      <c r="N83" s="70"/>
      <c r="O83" s="65"/>
      <c r="P83" s="65"/>
      <c r="T83" s="253" t="s">
        <v>338</v>
      </c>
    </row>
    <row r="84" spans="1:20" s="63" customFormat="1" ht="42" customHeight="1">
      <c r="A84" s="195" t="s">
        <v>54</v>
      </c>
      <c r="B84" s="196"/>
      <c r="C84" s="196"/>
      <c r="D84" s="197"/>
      <c r="E84" s="37" t="s">
        <v>46</v>
      </c>
      <c r="F84" s="198" t="s">
        <v>43</v>
      </c>
      <c r="G84" s="199"/>
      <c r="H84" s="200" t="s">
        <v>44</v>
      </c>
      <c r="I84" s="199"/>
      <c r="J84" s="195" t="s">
        <v>38</v>
      </c>
      <c r="K84" s="197"/>
      <c r="L84" s="65"/>
      <c r="N84" s="71"/>
      <c r="O84" s="65"/>
      <c r="P84" s="65"/>
      <c r="T84" s="254"/>
    </row>
    <row r="85" spans="1:20" s="63" customFormat="1" ht="42" customHeight="1">
      <c r="A85" s="195" t="s">
        <v>37</v>
      </c>
      <c r="B85" s="196"/>
      <c r="C85" s="196"/>
      <c r="D85" s="197"/>
      <c r="E85" s="37" t="s">
        <v>46</v>
      </c>
      <c r="F85" s="198" t="s">
        <v>43</v>
      </c>
      <c r="G85" s="199"/>
      <c r="H85" s="200" t="s">
        <v>44</v>
      </c>
      <c r="I85" s="199"/>
      <c r="J85" s="195" t="s">
        <v>38</v>
      </c>
      <c r="K85" s="197"/>
      <c r="L85" s="65"/>
      <c r="N85" s="71"/>
      <c r="O85" s="65"/>
      <c r="P85" s="65"/>
      <c r="T85" s="254"/>
    </row>
    <row r="86" spans="1:20" s="63" customFormat="1" ht="42" customHeight="1">
      <c r="A86" s="195" t="s">
        <v>37</v>
      </c>
      <c r="B86" s="196"/>
      <c r="C86" s="196"/>
      <c r="D86" s="197"/>
      <c r="E86" s="37" t="s">
        <v>15</v>
      </c>
      <c r="F86" s="198" t="s">
        <v>49</v>
      </c>
      <c r="G86" s="199"/>
      <c r="H86" s="200" t="s">
        <v>48</v>
      </c>
      <c r="I86" s="199"/>
      <c r="J86" s="195" t="s">
        <v>50</v>
      </c>
      <c r="K86" s="197"/>
      <c r="L86" s="65"/>
      <c r="N86" s="71"/>
      <c r="O86" s="65"/>
      <c r="P86" s="65"/>
      <c r="T86" s="254"/>
    </row>
    <row r="87" spans="1:20" s="63" customFormat="1" ht="42" customHeight="1">
      <c r="A87" s="195" t="s">
        <v>37</v>
      </c>
      <c r="B87" s="196"/>
      <c r="C87" s="196"/>
      <c r="D87" s="197"/>
      <c r="E87" s="37" t="s">
        <v>24</v>
      </c>
      <c r="F87" s="198" t="s">
        <v>25</v>
      </c>
      <c r="G87" s="199"/>
      <c r="H87" s="200" t="s">
        <v>212</v>
      </c>
      <c r="I87" s="199"/>
      <c r="J87" s="195" t="s">
        <v>265</v>
      </c>
      <c r="K87" s="197"/>
      <c r="L87" s="65"/>
      <c r="N87" s="71"/>
      <c r="O87" s="65"/>
      <c r="P87" s="65"/>
      <c r="T87" s="254"/>
    </row>
    <row r="88" spans="1:20" s="63" customFormat="1" ht="42" customHeight="1">
      <c r="A88" s="195" t="s">
        <v>37</v>
      </c>
      <c r="B88" s="196"/>
      <c r="C88" s="196"/>
      <c r="D88" s="197"/>
      <c r="E88" s="37" t="s">
        <v>52</v>
      </c>
      <c r="F88" s="198" t="s">
        <v>51</v>
      </c>
      <c r="G88" s="199"/>
      <c r="H88" s="200" t="s">
        <v>53</v>
      </c>
      <c r="I88" s="199"/>
      <c r="J88" s="195" t="s">
        <v>36</v>
      </c>
      <c r="K88" s="197"/>
      <c r="L88" s="65"/>
      <c r="N88" s="71"/>
      <c r="O88" s="65"/>
      <c r="P88" s="65"/>
      <c r="T88" s="254"/>
    </row>
    <row r="89" spans="1:20" s="63" customFormat="1" ht="42" customHeight="1">
      <c r="A89" s="195" t="s">
        <v>39</v>
      </c>
      <c r="B89" s="196"/>
      <c r="C89" s="196"/>
      <c r="D89" s="197"/>
      <c r="E89" s="37" t="s">
        <v>57</v>
      </c>
      <c r="F89" s="198" t="s">
        <v>56</v>
      </c>
      <c r="G89" s="199"/>
      <c r="H89" s="200" t="s">
        <v>44</v>
      </c>
      <c r="I89" s="199"/>
      <c r="J89" s="195"/>
      <c r="K89" s="197"/>
      <c r="L89" s="65"/>
      <c r="N89" s="6"/>
      <c r="O89" s="65"/>
      <c r="P89" s="65"/>
      <c r="T89" s="254"/>
    </row>
    <row r="90" spans="1:16" s="63" customFormat="1" ht="42" customHeight="1">
      <c r="A90" s="195" t="s">
        <v>264</v>
      </c>
      <c r="B90" s="196"/>
      <c r="C90" s="196"/>
      <c r="D90" s="197"/>
      <c r="E90" s="32"/>
      <c r="F90" s="198" t="s">
        <v>263</v>
      </c>
      <c r="G90" s="199"/>
      <c r="H90" s="200" t="s">
        <v>44</v>
      </c>
      <c r="I90" s="199"/>
      <c r="J90" s="195"/>
      <c r="K90" s="197"/>
      <c r="L90" s="65"/>
      <c r="N90" s="6"/>
      <c r="O90" s="65"/>
      <c r="P90" s="65"/>
    </row>
    <row r="91" spans="1:24" s="69" customFormat="1" ht="42" customHeight="1">
      <c r="A91" s="195" t="s">
        <v>42</v>
      </c>
      <c r="B91" s="196"/>
      <c r="C91" s="196"/>
      <c r="D91" s="197"/>
      <c r="E91" s="64" t="s">
        <v>57</v>
      </c>
      <c r="F91" s="198" t="s">
        <v>56</v>
      </c>
      <c r="G91" s="199"/>
      <c r="H91" s="200" t="s">
        <v>44</v>
      </c>
      <c r="I91" s="199"/>
      <c r="J91" s="195"/>
      <c r="K91" s="197"/>
      <c r="L91" s="65"/>
      <c r="M91" s="63"/>
      <c r="N91" s="71"/>
      <c r="O91" s="65"/>
      <c r="P91" s="65"/>
      <c r="Q91" s="63"/>
      <c r="R91" s="63"/>
      <c r="S91" s="63"/>
      <c r="T91" s="63"/>
      <c r="U91" s="67"/>
      <c r="V91" s="68"/>
      <c r="W91" s="8"/>
      <c r="X91" s="8"/>
    </row>
  </sheetData>
  <sheetProtection selectLockedCells="1" selectUnlockedCells="1"/>
  <mergeCells count="213">
    <mergeCell ref="T83:T89"/>
    <mergeCell ref="A1:U1"/>
    <mergeCell ref="A2:U2"/>
    <mergeCell ref="A4:U4"/>
    <mergeCell ref="A5:U5"/>
    <mergeCell ref="J16:L16"/>
    <mergeCell ref="M16:O16"/>
    <mergeCell ref="A15:E15"/>
    <mergeCell ref="F15:U15"/>
    <mergeCell ref="A16:A17"/>
    <mergeCell ref="B16:B17"/>
    <mergeCell ref="C16:C17"/>
    <mergeCell ref="D16:D17"/>
    <mergeCell ref="E16:E17"/>
    <mergeCell ref="A6:E6"/>
    <mergeCell ref="F6:U6"/>
    <mergeCell ref="P16:R16"/>
    <mergeCell ref="S16:S17"/>
    <mergeCell ref="T16:T17"/>
    <mergeCell ref="U16:U17"/>
    <mergeCell ref="F16:F17"/>
    <mergeCell ref="G16:G17"/>
    <mergeCell ref="H16:H17"/>
    <mergeCell ref="I16:I17"/>
    <mergeCell ref="P7:R7"/>
    <mergeCell ref="A7:A8"/>
    <mergeCell ref="B7:B8"/>
    <mergeCell ref="C7:C8"/>
    <mergeCell ref="D7:D8"/>
    <mergeCell ref="E7:E8"/>
    <mergeCell ref="F7:F8"/>
    <mergeCell ref="A21:E21"/>
    <mergeCell ref="F21:U21"/>
    <mergeCell ref="S7:S8"/>
    <mergeCell ref="T7:T8"/>
    <mergeCell ref="U7:U8"/>
    <mergeCell ref="G7:G8"/>
    <mergeCell ref="H7:H8"/>
    <mergeCell ref="I7:I8"/>
    <mergeCell ref="J7:L7"/>
    <mergeCell ref="M7:O7"/>
    <mergeCell ref="M22:O22"/>
    <mergeCell ref="P22:R22"/>
    <mergeCell ref="A22:A23"/>
    <mergeCell ref="B22:B23"/>
    <mergeCell ref="C22:C23"/>
    <mergeCell ref="D22:D23"/>
    <mergeCell ref="E22:E23"/>
    <mergeCell ref="F22:F23"/>
    <mergeCell ref="E27:E28"/>
    <mergeCell ref="G22:G23"/>
    <mergeCell ref="H22:H23"/>
    <mergeCell ref="I22:I23"/>
    <mergeCell ref="J22:L22"/>
    <mergeCell ref="J27:L27"/>
    <mergeCell ref="S22:S23"/>
    <mergeCell ref="T22:T23"/>
    <mergeCell ref="U22:U23"/>
    <mergeCell ref="A26:E26"/>
    <mergeCell ref="F26:U26"/>
    <mergeCell ref="A27:A28"/>
    <mergeCell ref="B27:B28"/>
    <mergeCell ref="C27:C28"/>
    <mergeCell ref="P27:R27"/>
    <mergeCell ref="D27:D28"/>
    <mergeCell ref="S27:S28"/>
    <mergeCell ref="T27:T28"/>
    <mergeCell ref="U27:U28"/>
    <mergeCell ref="A35:E35"/>
    <mergeCell ref="F35:U35"/>
    <mergeCell ref="F27:F28"/>
    <mergeCell ref="G27:G28"/>
    <mergeCell ref="H27:H28"/>
    <mergeCell ref="I27:I28"/>
    <mergeCell ref="M27:O27"/>
    <mergeCell ref="M36:O36"/>
    <mergeCell ref="P36:R36"/>
    <mergeCell ref="A36:A37"/>
    <mergeCell ref="B36:B37"/>
    <mergeCell ref="C36:C37"/>
    <mergeCell ref="D36:D37"/>
    <mergeCell ref="E36:E37"/>
    <mergeCell ref="F36:F37"/>
    <mergeCell ref="E49:E50"/>
    <mergeCell ref="G36:G37"/>
    <mergeCell ref="H36:H37"/>
    <mergeCell ref="I36:I37"/>
    <mergeCell ref="J36:L36"/>
    <mergeCell ref="J49:L49"/>
    <mergeCell ref="S36:S37"/>
    <mergeCell ref="T36:T37"/>
    <mergeCell ref="U36:U37"/>
    <mergeCell ref="A48:E48"/>
    <mergeCell ref="F48:U48"/>
    <mergeCell ref="A49:A50"/>
    <mergeCell ref="B49:B50"/>
    <mergeCell ref="C49:C50"/>
    <mergeCell ref="P49:R49"/>
    <mergeCell ref="D49:D50"/>
    <mergeCell ref="S49:S50"/>
    <mergeCell ref="T49:T50"/>
    <mergeCell ref="U49:U50"/>
    <mergeCell ref="A59:E59"/>
    <mergeCell ref="F59:U59"/>
    <mergeCell ref="F49:F50"/>
    <mergeCell ref="G49:G50"/>
    <mergeCell ref="H49:H50"/>
    <mergeCell ref="I49:I50"/>
    <mergeCell ref="M49:O49"/>
    <mergeCell ref="M60:O60"/>
    <mergeCell ref="P60:R60"/>
    <mergeCell ref="A60:A61"/>
    <mergeCell ref="B60:B61"/>
    <mergeCell ref="C60:C61"/>
    <mergeCell ref="D60:D61"/>
    <mergeCell ref="E60:E61"/>
    <mergeCell ref="F60:F61"/>
    <mergeCell ref="E68:E69"/>
    <mergeCell ref="G60:G61"/>
    <mergeCell ref="H60:H61"/>
    <mergeCell ref="I60:I61"/>
    <mergeCell ref="J60:L60"/>
    <mergeCell ref="J68:L68"/>
    <mergeCell ref="S60:S61"/>
    <mergeCell ref="T60:T61"/>
    <mergeCell ref="U60:U61"/>
    <mergeCell ref="A67:E67"/>
    <mergeCell ref="F67:U67"/>
    <mergeCell ref="A68:A69"/>
    <mergeCell ref="B68:B69"/>
    <mergeCell ref="C68:C69"/>
    <mergeCell ref="P68:R68"/>
    <mergeCell ref="D68:D69"/>
    <mergeCell ref="S68:S69"/>
    <mergeCell ref="T68:T69"/>
    <mergeCell ref="U68:U69"/>
    <mergeCell ref="A73:E73"/>
    <mergeCell ref="F73:U73"/>
    <mergeCell ref="F68:F69"/>
    <mergeCell ref="G68:G69"/>
    <mergeCell ref="H68:H69"/>
    <mergeCell ref="I68:I69"/>
    <mergeCell ref="M68:O68"/>
    <mergeCell ref="P74:R74"/>
    <mergeCell ref="A74:A75"/>
    <mergeCell ref="B74:B75"/>
    <mergeCell ref="C74:C75"/>
    <mergeCell ref="D74:D75"/>
    <mergeCell ref="E74:E75"/>
    <mergeCell ref="F74:F75"/>
    <mergeCell ref="T74:T75"/>
    <mergeCell ref="U74:U75"/>
    <mergeCell ref="A78:E78"/>
    <mergeCell ref="F78:U78"/>
    <mergeCell ref="A79:A80"/>
    <mergeCell ref="B79:B80"/>
    <mergeCell ref="C79:C80"/>
    <mergeCell ref="D79:D80"/>
    <mergeCell ref="E79:E80"/>
    <mergeCell ref="G74:G75"/>
    <mergeCell ref="G79:G80"/>
    <mergeCell ref="H79:H80"/>
    <mergeCell ref="I79:I80"/>
    <mergeCell ref="J79:L79"/>
    <mergeCell ref="M79:O79"/>
    <mergeCell ref="S74:S75"/>
    <mergeCell ref="H74:H75"/>
    <mergeCell ref="I74:I75"/>
    <mergeCell ref="J74:L74"/>
    <mergeCell ref="M74:O74"/>
    <mergeCell ref="P79:R79"/>
    <mergeCell ref="S79:S80"/>
    <mergeCell ref="T79:T80"/>
    <mergeCell ref="U79:U80"/>
    <mergeCell ref="A82:K82"/>
    <mergeCell ref="A83:D83"/>
    <mergeCell ref="F83:G83"/>
    <mergeCell ref="H83:I83"/>
    <mergeCell ref="J83:K83"/>
    <mergeCell ref="F79:F80"/>
    <mergeCell ref="H86:I86"/>
    <mergeCell ref="J86:K86"/>
    <mergeCell ref="A84:D84"/>
    <mergeCell ref="F84:G84"/>
    <mergeCell ref="H84:I84"/>
    <mergeCell ref="J84:K84"/>
    <mergeCell ref="A87:D87"/>
    <mergeCell ref="F87:G87"/>
    <mergeCell ref="H87:I87"/>
    <mergeCell ref="J87:K87"/>
    <mergeCell ref="A85:D85"/>
    <mergeCell ref="F85:G85"/>
    <mergeCell ref="H85:I85"/>
    <mergeCell ref="J85:K85"/>
    <mergeCell ref="A86:D86"/>
    <mergeCell ref="F86:G86"/>
    <mergeCell ref="F89:G89"/>
    <mergeCell ref="H89:I89"/>
    <mergeCell ref="J89:K89"/>
    <mergeCell ref="A88:D88"/>
    <mergeCell ref="F88:G88"/>
    <mergeCell ref="H88:I88"/>
    <mergeCell ref="J88:K88"/>
    <mergeCell ref="A3:U3"/>
    <mergeCell ref="A90:D90"/>
    <mergeCell ref="F90:G90"/>
    <mergeCell ref="H90:I90"/>
    <mergeCell ref="J90:K90"/>
    <mergeCell ref="F91:G91"/>
    <mergeCell ref="H91:I91"/>
    <mergeCell ref="A91:D91"/>
    <mergeCell ref="J91:K91"/>
    <mergeCell ref="A89:D89"/>
  </mergeCells>
  <printOptions/>
  <pageMargins left="0.11805555555555555" right="0.11805555555555555" top="0.3541666666666667" bottom="0.15763888888888888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S29"/>
  <sheetViews>
    <sheetView zoomScale="70" zoomScaleNormal="70" zoomScalePageLayoutView="0" workbookViewId="0" topLeftCell="A4">
      <selection activeCell="N22" sqref="N22"/>
    </sheetView>
  </sheetViews>
  <sheetFormatPr defaultColWidth="9.140625" defaultRowHeight="15"/>
  <cols>
    <col min="1" max="1" width="7.7109375" style="1" customWidth="1"/>
    <col min="2" max="2" width="7.7109375" style="2" customWidth="1"/>
    <col min="3" max="4" width="8.8515625" style="2" customWidth="1"/>
    <col min="5" max="5" width="12.7109375" style="2" customWidth="1"/>
    <col min="6" max="6" width="9.57421875" style="2" customWidth="1"/>
    <col min="7" max="7" width="33.57421875" style="3" customWidth="1"/>
    <col min="8" max="8" width="16.7109375" style="2" customWidth="1"/>
    <col min="9" max="9" width="9.140625" style="2" customWidth="1"/>
    <col min="10" max="10" width="38.7109375" style="3" customWidth="1"/>
    <col min="11" max="11" width="10.57421875" style="2" customWidth="1"/>
    <col min="12" max="12" width="11.140625" style="2" customWidth="1"/>
    <col min="13" max="13" width="10.8515625" style="4" customWidth="1"/>
    <col min="14" max="14" width="46.57421875" style="5" customWidth="1"/>
    <col min="15" max="15" width="24.57421875" style="0" customWidth="1"/>
    <col min="16" max="16" width="15.00390625" style="0" customWidth="1"/>
    <col min="17" max="17" width="16.7109375" style="0" customWidth="1"/>
    <col min="18" max="18" width="15.7109375" style="0" customWidth="1"/>
    <col min="19" max="19" width="52.7109375" style="0" customWidth="1"/>
    <col min="20" max="20" width="22.7109375" style="0" customWidth="1"/>
  </cols>
  <sheetData>
    <row r="1" spans="1:15" s="6" customFormat="1" ht="23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8" s="6" customFormat="1" ht="23.25" customHeight="1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Q2" s="7"/>
      <c r="R2" s="7"/>
    </row>
    <row r="3" spans="1:18" s="6" customFormat="1" ht="23.25" customHeight="1">
      <c r="A3" s="194" t="s">
        <v>324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Q3" s="7"/>
      <c r="R3" s="7"/>
    </row>
    <row r="4" spans="1:15" s="6" customFormat="1" ht="60" customHeight="1">
      <c r="A4" s="216" t="s">
        <v>294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8" s="6" customFormat="1" ht="23.25" customHeight="1">
      <c r="A5" s="217" t="s">
        <v>317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Q5" s="7"/>
      <c r="R5" s="7"/>
    </row>
    <row r="6" spans="1:18" s="10" customFormat="1" ht="27" customHeight="1">
      <c r="A6" s="250" t="s">
        <v>72</v>
      </c>
      <c r="B6" s="250"/>
      <c r="C6" s="250"/>
      <c r="D6" s="250"/>
      <c r="E6" s="250"/>
      <c r="F6" s="250"/>
      <c r="G6" s="250"/>
      <c r="H6" s="214" t="s">
        <v>73</v>
      </c>
      <c r="I6" s="214"/>
      <c r="J6" s="214"/>
      <c r="K6" s="214"/>
      <c r="L6" s="214"/>
      <c r="M6" s="214"/>
      <c r="N6" s="214"/>
      <c r="O6" s="214"/>
      <c r="P6" s="8"/>
      <c r="Q6" s="9"/>
      <c r="R6" s="8"/>
    </row>
    <row r="7" spans="1:19" s="17" customFormat="1" ht="42" customHeight="1">
      <c r="A7" s="11" t="s">
        <v>1</v>
      </c>
      <c r="B7" s="11" t="s">
        <v>2</v>
      </c>
      <c r="C7" s="11" t="s">
        <v>3</v>
      </c>
      <c r="D7" s="14" t="s">
        <v>19</v>
      </c>
      <c r="E7" s="12" t="s">
        <v>4</v>
      </c>
      <c r="F7" s="11" t="s">
        <v>5</v>
      </c>
      <c r="G7" s="13" t="s">
        <v>6</v>
      </c>
      <c r="H7" s="14" t="s">
        <v>7</v>
      </c>
      <c r="I7" s="14" t="s">
        <v>8</v>
      </c>
      <c r="J7" s="13" t="s">
        <v>9</v>
      </c>
      <c r="K7" s="11" t="s">
        <v>10</v>
      </c>
      <c r="L7" s="15" t="s">
        <v>11</v>
      </c>
      <c r="M7" s="11" t="s">
        <v>12</v>
      </c>
      <c r="N7" s="16" t="s">
        <v>13</v>
      </c>
      <c r="O7" s="99" t="s">
        <v>14</v>
      </c>
      <c r="P7" s="8"/>
      <c r="Q7" s="9"/>
      <c r="R7" s="8"/>
      <c r="S7" s="8"/>
    </row>
    <row r="8" spans="1:19" s="17" customFormat="1" ht="45" customHeight="1">
      <c r="A8" s="99">
        <v>73</v>
      </c>
      <c r="B8" s="23"/>
      <c r="C8" s="100">
        <v>1</v>
      </c>
      <c r="D8" s="101"/>
      <c r="E8" s="31">
        <f>SUM(M8/I8)</f>
        <v>63.92045454545455</v>
      </c>
      <c r="F8" s="161" t="s">
        <v>24</v>
      </c>
      <c r="G8" s="42" t="s">
        <v>25</v>
      </c>
      <c r="H8" s="46" t="s">
        <v>316</v>
      </c>
      <c r="I8" s="19">
        <v>88</v>
      </c>
      <c r="J8" s="151" t="s">
        <v>290</v>
      </c>
      <c r="K8" s="105">
        <v>125</v>
      </c>
      <c r="L8" s="20">
        <v>45</v>
      </c>
      <c r="M8" s="21">
        <f>SUM(L8*K8)</f>
        <v>5625</v>
      </c>
      <c r="N8" s="22" t="s">
        <v>309</v>
      </c>
      <c r="O8" s="158" t="s">
        <v>321</v>
      </c>
      <c r="P8"/>
      <c r="Q8"/>
      <c r="R8"/>
      <c r="S8"/>
    </row>
    <row r="9" spans="1:19" ht="45" customHeight="1">
      <c r="A9" s="16">
        <v>74</v>
      </c>
      <c r="B9" s="102"/>
      <c r="C9" s="100">
        <v>2</v>
      </c>
      <c r="D9" s="101"/>
      <c r="E9" s="31">
        <f>SUM(M9/I9)</f>
        <v>57.077625570776256</v>
      </c>
      <c r="F9" s="161" t="s">
        <v>330</v>
      </c>
      <c r="G9" s="118" t="s">
        <v>208</v>
      </c>
      <c r="H9" s="103" t="s">
        <v>209</v>
      </c>
      <c r="I9" s="24">
        <v>87.6</v>
      </c>
      <c r="J9" s="150" t="s">
        <v>112</v>
      </c>
      <c r="K9" s="105">
        <v>125</v>
      </c>
      <c r="L9" s="100">
        <v>40</v>
      </c>
      <c r="M9" s="26">
        <f>SUM(L9*K9)</f>
        <v>5000</v>
      </c>
      <c r="N9" s="22" t="s">
        <v>309</v>
      </c>
      <c r="O9" s="149" t="s">
        <v>210</v>
      </c>
      <c r="P9" s="8"/>
      <c r="Q9" s="9"/>
      <c r="R9" s="8"/>
      <c r="S9" s="8"/>
    </row>
    <row r="10" spans="1:15" ht="45" customHeight="1">
      <c r="A10" s="16">
        <v>75</v>
      </c>
      <c r="B10" s="102"/>
      <c r="C10" s="100">
        <v>3</v>
      </c>
      <c r="D10" s="101"/>
      <c r="E10" s="31">
        <f>SUM(M10/I10)</f>
        <v>27.47252747252747</v>
      </c>
      <c r="F10" s="161" t="s">
        <v>217</v>
      </c>
      <c r="G10" s="118" t="s">
        <v>178</v>
      </c>
      <c r="H10" s="103" t="s">
        <v>179</v>
      </c>
      <c r="I10" s="24">
        <v>86.45</v>
      </c>
      <c r="J10" s="104" t="s">
        <v>180</v>
      </c>
      <c r="K10" s="105">
        <v>125</v>
      </c>
      <c r="L10" s="100">
        <v>19</v>
      </c>
      <c r="M10" s="26">
        <f>SUM(L10*K10)</f>
        <v>2375</v>
      </c>
      <c r="N10" s="22" t="s">
        <v>306</v>
      </c>
      <c r="O10" s="25" t="s">
        <v>181</v>
      </c>
    </row>
    <row r="11" spans="1:18" s="10" customFormat="1" ht="27" customHeight="1">
      <c r="A11" s="250" t="s">
        <v>72</v>
      </c>
      <c r="B11" s="250"/>
      <c r="C11" s="250"/>
      <c r="D11" s="250"/>
      <c r="E11" s="250"/>
      <c r="F11" s="250"/>
      <c r="G11" s="250"/>
      <c r="H11" s="214" t="s">
        <v>74</v>
      </c>
      <c r="I11" s="214"/>
      <c r="J11" s="214"/>
      <c r="K11" s="214"/>
      <c r="L11" s="214"/>
      <c r="M11" s="214"/>
      <c r="N11" s="214"/>
      <c r="O11" s="214"/>
      <c r="P11" s="8"/>
      <c r="Q11" s="9"/>
      <c r="R11" s="8"/>
    </row>
    <row r="12" spans="1:15" ht="43.5" customHeight="1">
      <c r="A12" s="11" t="s">
        <v>1</v>
      </c>
      <c r="B12" s="11" t="s">
        <v>2</v>
      </c>
      <c r="C12" s="11" t="s">
        <v>3</v>
      </c>
      <c r="D12" s="14" t="s">
        <v>19</v>
      </c>
      <c r="E12" s="12" t="s">
        <v>4</v>
      </c>
      <c r="F12" s="11" t="s">
        <v>5</v>
      </c>
      <c r="G12" s="13" t="s">
        <v>6</v>
      </c>
      <c r="H12" s="14" t="s">
        <v>7</v>
      </c>
      <c r="I12" s="14" t="s">
        <v>8</v>
      </c>
      <c r="J12" s="13" t="s">
        <v>9</v>
      </c>
      <c r="K12" s="11" t="s">
        <v>10</v>
      </c>
      <c r="L12" s="15" t="s">
        <v>11</v>
      </c>
      <c r="M12" s="11" t="s">
        <v>12</v>
      </c>
      <c r="N12" s="16" t="s">
        <v>13</v>
      </c>
      <c r="O12" s="99" t="s">
        <v>14</v>
      </c>
    </row>
    <row r="13" spans="1:15" ht="45" customHeight="1">
      <c r="A13" s="16">
        <v>76</v>
      </c>
      <c r="B13" s="102"/>
      <c r="C13" s="100">
        <v>1</v>
      </c>
      <c r="D13" s="101"/>
      <c r="E13" s="31">
        <f>SUM(M13/I13)</f>
        <v>34.24657534246575</v>
      </c>
      <c r="F13" s="161" t="s">
        <v>330</v>
      </c>
      <c r="G13" s="118" t="s">
        <v>208</v>
      </c>
      <c r="H13" s="103" t="s">
        <v>209</v>
      </c>
      <c r="I13" s="24">
        <v>87.6</v>
      </c>
      <c r="J13" s="150" t="s">
        <v>112</v>
      </c>
      <c r="K13" s="105">
        <v>150</v>
      </c>
      <c r="L13" s="100">
        <v>20</v>
      </c>
      <c r="M13" s="26">
        <f>SUM(L13*K13)</f>
        <v>3000</v>
      </c>
      <c r="N13" s="22" t="s">
        <v>306</v>
      </c>
      <c r="O13" s="149" t="s">
        <v>210</v>
      </c>
    </row>
    <row r="14" spans="1:15" ht="45" customHeight="1">
      <c r="A14" s="16">
        <v>77</v>
      </c>
      <c r="B14" s="102"/>
      <c r="C14" s="100">
        <v>2</v>
      </c>
      <c r="D14" s="101"/>
      <c r="E14" s="31">
        <f>SUM(M14/I14)</f>
        <v>19.086176980913823</v>
      </c>
      <c r="F14" s="161" t="s">
        <v>217</v>
      </c>
      <c r="G14" s="118" t="s">
        <v>178</v>
      </c>
      <c r="H14" s="33" t="s">
        <v>179</v>
      </c>
      <c r="I14" s="19">
        <v>86.45</v>
      </c>
      <c r="J14" s="151" t="s">
        <v>180</v>
      </c>
      <c r="K14" s="105">
        <v>150</v>
      </c>
      <c r="L14" s="100">
        <v>11</v>
      </c>
      <c r="M14" s="26">
        <f>SUM(L14*K14)</f>
        <v>1650</v>
      </c>
      <c r="N14" s="22" t="s">
        <v>306</v>
      </c>
      <c r="O14" s="25" t="s">
        <v>181</v>
      </c>
    </row>
    <row r="15" spans="1:18" s="10" customFormat="1" ht="27" customHeight="1">
      <c r="A15" s="250" t="s">
        <v>72</v>
      </c>
      <c r="B15" s="250"/>
      <c r="C15" s="250"/>
      <c r="D15" s="250"/>
      <c r="E15" s="250"/>
      <c r="F15" s="250"/>
      <c r="G15" s="250"/>
      <c r="H15" s="214" t="s">
        <v>75</v>
      </c>
      <c r="I15" s="214"/>
      <c r="J15" s="214"/>
      <c r="K15" s="214"/>
      <c r="L15" s="214"/>
      <c r="M15" s="214"/>
      <c r="N15" s="214"/>
      <c r="O15" s="214"/>
      <c r="P15" s="8"/>
      <c r="Q15" s="9"/>
      <c r="R15" s="8"/>
    </row>
    <row r="16" spans="1:15" ht="43.5" customHeight="1">
      <c r="A16" s="11" t="s">
        <v>1</v>
      </c>
      <c r="B16" s="11" t="s">
        <v>2</v>
      </c>
      <c r="C16" s="11" t="s">
        <v>3</v>
      </c>
      <c r="D16" s="14" t="s">
        <v>19</v>
      </c>
      <c r="E16" s="12" t="s">
        <v>4</v>
      </c>
      <c r="F16" s="11" t="s">
        <v>5</v>
      </c>
      <c r="G16" s="13" t="s">
        <v>6</v>
      </c>
      <c r="H16" s="14" t="s">
        <v>7</v>
      </c>
      <c r="I16" s="14" t="s">
        <v>8</v>
      </c>
      <c r="J16" s="13" t="s">
        <v>9</v>
      </c>
      <c r="K16" s="11" t="s">
        <v>10</v>
      </c>
      <c r="L16" s="15" t="s">
        <v>11</v>
      </c>
      <c r="M16" s="11" t="s">
        <v>12</v>
      </c>
      <c r="N16" s="16" t="s">
        <v>13</v>
      </c>
      <c r="O16" s="99" t="s">
        <v>14</v>
      </c>
    </row>
    <row r="17" spans="1:15" ht="45" customHeight="1">
      <c r="A17" s="16">
        <v>78</v>
      </c>
      <c r="B17" s="102"/>
      <c r="C17" s="100">
        <v>1</v>
      </c>
      <c r="D17" s="101"/>
      <c r="E17" s="31">
        <f>SUM(M17/I17)</f>
        <v>25.26847757422615</v>
      </c>
      <c r="F17" s="161" t="s">
        <v>219</v>
      </c>
      <c r="G17" s="121" t="s">
        <v>218</v>
      </c>
      <c r="H17" s="103" t="s">
        <v>167</v>
      </c>
      <c r="I17" s="24">
        <v>79.15</v>
      </c>
      <c r="J17" s="104" t="s">
        <v>168</v>
      </c>
      <c r="K17" s="105">
        <v>200</v>
      </c>
      <c r="L17" s="100">
        <v>10</v>
      </c>
      <c r="M17" s="26">
        <f>SUM(L17*K17)</f>
        <v>2000</v>
      </c>
      <c r="N17" s="22" t="s">
        <v>312</v>
      </c>
      <c r="O17" s="25" t="s">
        <v>169</v>
      </c>
    </row>
    <row r="18" spans="1:14" s="63" customFormat="1" ht="27" customHeight="1">
      <c r="A18" s="212" t="s">
        <v>45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62"/>
      <c r="M18" s="62"/>
      <c r="N18" s="62"/>
    </row>
    <row r="19" spans="1:16" s="63" customFormat="1" ht="42" customHeight="1">
      <c r="A19" s="195" t="s">
        <v>47</v>
      </c>
      <c r="B19" s="196"/>
      <c r="C19" s="196"/>
      <c r="D19" s="197"/>
      <c r="E19" s="37" t="s">
        <v>213</v>
      </c>
      <c r="F19" s="198" t="s">
        <v>214</v>
      </c>
      <c r="G19" s="199"/>
      <c r="H19" s="200" t="s">
        <v>211</v>
      </c>
      <c r="I19" s="199"/>
      <c r="J19" s="195"/>
      <c r="K19" s="197"/>
      <c r="L19" s="65"/>
      <c r="N19" s="70"/>
      <c r="O19" s="65"/>
      <c r="P19" s="65"/>
    </row>
    <row r="20" spans="1:16" s="63" customFormat="1" ht="42" customHeight="1">
      <c r="A20" s="195" t="s">
        <v>54</v>
      </c>
      <c r="B20" s="196"/>
      <c r="C20" s="196"/>
      <c r="D20" s="197"/>
      <c r="E20" s="37" t="s">
        <v>46</v>
      </c>
      <c r="F20" s="198" t="s">
        <v>43</v>
      </c>
      <c r="G20" s="199"/>
      <c r="H20" s="200" t="s">
        <v>44</v>
      </c>
      <c r="I20" s="199"/>
      <c r="J20" s="195" t="s">
        <v>38</v>
      </c>
      <c r="K20" s="197"/>
      <c r="L20" s="65"/>
      <c r="N20" s="71"/>
      <c r="O20" s="65"/>
      <c r="P20" s="65"/>
    </row>
    <row r="21" spans="1:16" s="63" customFormat="1" ht="42" customHeight="1">
      <c r="A21" s="195" t="s">
        <v>37</v>
      </c>
      <c r="B21" s="196"/>
      <c r="C21" s="196"/>
      <c r="D21" s="197"/>
      <c r="E21" s="37" t="s">
        <v>46</v>
      </c>
      <c r="F21" s="198" t="s">
        <v>43</v>
      </c>
      <c r="G21" s="199"/>
      <c r="H21" s="200" t="s">
        <v>44</v>
      </c>
      <c r="I21" s="199"/>
      <c r="J21" s="195" t="s">
        <v>38</v>
      </c>
      <c r="K21" s="197"/>
      <c r="L21" s="65"/>
      <c r="O21" s="65"/>
      <c r="P21" s="65"/>
    </row>
    <row r="22" spans="1:16" s="63" customFormat="1" ht="42" customHeight="1">
      <c r="A22" s="195" t="s">
        <v>37</v>
      </c>
      <c r="B22" s="196"/>
      <c r="C22" s="196"/>
      <c r="D22" s="197"/>
      <c r="E22" s="37" t="s">
        <v>15</v>
      </c>
      <c r="F22" s="198" t="s">
        <v>49</v>
      </c>
      <c r="G22" s="199"/>
      <c r="H22" s="200" t="s">
        <v>48</v>
      </c>
      <c r="I22" s="199"/>
      <c r="J22" s="195" t="s">
        <v>50</v>
      </c>
      <c r="K22" s="197"/>
      <c r="L22" s="65"/>
      <c r="N22" s="71"/>
      <c r="O22" s="65"/>
      <c r="P22" s="65"/>
    </row>
    <row r="23" spans="1:16" s="63" customFormat="1" ht="42" customHeight="1">
      <c r="A23" s="195" t="s">
        <v>37</v>
      </c>
      <c r="B23" s="196"/>
      <c r="C23" s="196"/>
      <c r="D23" s="197"/>
      <c r="E23" s="37" t="s">
        <v>24</v>
      </c>
      <c r="F23" s="198" t="s">
        <v>25</v>
      </c>
      <c r="G23" s="199"/>
      <c r="H23" s="200" t="s">
        <v>212</v>
      </c>
      <c r="I23" s="199"/>
      <c r="J23" s="195" t="s">
        <v>265</v>
      </c>
      <c r="K23" s="197"/>
      <c r="L23" s="65"/>
      <c r="N23" s="71"/>
      <c r="O23" s="65"/>
      <c r="P23" s="65"/>
    </row>
    <row r="24" spans="1:16" s="63" customFormat="1" ht="42" customHeight="1">
      <c r="A24" s="195" t="s">
        <v>37</v>
      </c>
      <c r="B24" s="196"/>
      <c r="C24" s="196"/>
      <c r="D24" s="197"/>
      <c r="E24" s="37" t="s">
        <v>52</v>
      </c>
      <c r="F24" s="198" t="s">
        <v>51</v>
      </c>
      <c r="G24" s="199"/>
      <c r="H24" s="200" t="s">
        <v>53</v>
      </c>
      <c r="I24" s="199"/>
      <c r="J24" s="195" t="s">
        <v>36</v>
      </c>
      <c r="K24" s="197"/>
      <c r="L24" s="65"/>
      <c r="N24" s="71"/>
      <c r="O24" s="65"/>
      <c r="P24" s="65"/>
    </row>
    <row r="25" spans="1:16" s="63" customFormat="1" ht="42" customHeight="1">
      <c r="A25" s="195" t="s">
        <v>39</v>
      </c>
      <c r="B25" s="196"/>
      <c r="C25" s="196"/>
      <c r="D25" s="197"/>
      <c r="E25" s="37" t="s">
        <v>57</v>
      </c>
      <c r="F25" s="198" t="s">
        <v>56</v>
      </c>
      <c r="G25" s="199"/>
      <c r="H25" s="200" t="s">
        <v>44</v>
      </c>
      <c r="I25" s="199"/>
      <c r="J25" s="195"/>
      <c r="K25" s="197"/>
      <c r="L25" s="65"/>
      <c r="N25" s="71"/>
      <c r="O25" s="65"/>
      <c r="P25" s="65"/>
    </row>
    <row r="26" spans="1:16" s="63" customFormat="1" ht="42" customHeight="1">
      <c r="A26" s="195" t="s">
        <v>264</v>
      </c>
      <c r="B26" s="196"/>
      <c r="C26" s="196"/>
      <c r="D26" s="197"/>
      <c r="E26" s="37"/>
      <c r="F26" s="198" t="s">
        <v>263</v>
      </c>
      <c r="G26" s="199"/>
      <c r="H26" s="200" t="s">
        <v>44</v>
      </c>
      <c r="I26" s="199"/>
      <c r="J26" s="195"/>
      <c r="K26" s="197"/>
      <c r="L26" s="65"/>
      <c r="N26" s="71"/>
      <c r="O26" s="65"/>
      <c r="P26" s="65"/>
    </row>
    <row r="27" spans="1:16" s="63" customFormat="1" ht="42" customHeight="1">
      <c r="A27" s="195" t="s">
        <v>42</v>
      </c>
      <c r="B27" s="196"/>
      <c r="C27" s="196"/>
      <c r="D27" s="197"/>
      <c r="E27" s="37" t="s">
        <v>57</v>
      </c>
      <c r="F27" s="198" t="s">
        <v>56</v>
      </c>
      <c r="G27" s="199"/>
      <c r="H27" s="200" t="s">
        <v>44</v>
      </c>
      <c r="I27" s="199"/>
      <c r="J27" s="195"/>
      <c r="K27" s="197"/>
      <c r="L27" s="65"/>
      <c r="N27" s="71"/>
      <c r="O27" s="65"/>
      <c r="P27" s="65"/>
    </row>
    <row r="28" ht="20.25">
      <c r="N28" s="106"/>
    </row>
    <row r="29" spans="10:15" ht="15">
      <c r="J29" s="2"/>
      <c r="K29" s="3"/>
      <c r="M29" s="2"/>
      <c r="N29" s="4"/>
      <c r="O29" s="5"/>
    </row>
  </sheetData>
  <sheetProtection selectLockedCells="1" selectUnlockedCells="1"/>
  <mergeCells count="48">
    <mergeCell ref="J26:K26"/>
    <mergeCell ref="A18:K18"/>
    <mergeCell ref="A19:D19"/>
    <mergeCell ref="F19:G19"/>
    <mergeCell ref="H19:I19"/>
    <mergeCell ref="J19:K19"/>
    <mergeCell ref="A6:G6"/>
    <mergeCell ref="H6:O6"/>
    <mergeCell ref="A11:G11"/>
    <mergeCell ref="H11:O11"/>
    <mergeCell ref="A15:G15"/>
    <mergeCell ref="H15:O15"/>
    <mergeCell ref="A20:D20"/>
    <mergeCell ref="F20:G20"/>
    <mergeCell ref="H20:I20"/>
    <mergeCell ref="J20:K20"/>
    <mergeCell ref="A21:D21"/>
    <mergeCell ref="F21:G21"/>
    <mergeCell ref="H21:I21"/>
    <mergeCell ref="J21:K21"/>
    <mergeCell ref="A22:D22"/>
    <mergeCell ref="F22:G22"/>
    <mergeCell ref="H22:I22"/>
    <mergeCell ref="J22:K22"/>
    <mergeCell ref="A23:D23"/>
    <mergeCell ref="F23:G23"/>
    <mergeCell ref="H23:I23"/>
    <mergeCell ref="J23:K23"/>
    <mergeCell ref="A26:D26"/>
    <mergeCell ref="F26:G26"/>
    <mergeCell ref="A24:D24"/>
    <mergeCell ref="F24:G24"/>
    <mergeCell ref="H24:I24"/>
    <mergeCell ref="J24:K24"/>
    <mergeCell ref="A25:D25"/>
    <mergeCell ref="F25:G25"/>
    <mergeCell ref="J25:K25"/>
    <mergeCell ref="H26:I26"/>
    <mergeCell ref="A1:O1"/>
    <mergeCell ref="A2:O2"/>
    <mergeCell ref="A4:O4"/>
    <mergeCell ref="A5:O5"/>
    <mergeCell ref="A3:O3"/>
    <mergeCell ref="F27:G27"/>
    <mergeCell ref="H25:I25"/>
    <mergeCell ref="A27:D27"/>
    <mergeCell ref="H27:I27"/>
    <mergeCell ref="J27:K27"/>
  </mergeCells>
  <printOptions/>
  <pageMargins left="0.31527777777777777" right="0.31527777777777777" top="0.3541666666666667" bottom="0.35416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M17" sqref="M17"/>
    </sheetView>
  </sheetViews>
  <sheetFormatPr defaultColWidth="9.140625" defaultRowHeight="15"/>
  <cols>
    <col min="1" max="1" width="7.7109375" style="1" customWidth="1"/>
    <col min="2" max="2" width="9.57421875" style="2" customWidth="1"/>
    <col min="3" max="4" width="11.7109375" style="2" customWidth="1"/>
    <col min="5" max="5" width="13.7109375" style="2" customWidth="1"/>
    <col min="6" max="6" width="12.7109375" style="2" customWidth="1"/>
    <col min="7" max="7" width="37.421875" style="3" customWidth="1"/>
    <col min="8" max="8" width="21.7109375" style="2" customWidth="1"/>
    <col min="9" max="9" width="12.7109375" style="2" customWidth="1"/>
    <col min="10" max="10" width="10.7109375" style="3" customWidth="1"/>
    <col min="11" max="11" width="46.140625" style="2" customWidth="1"/>
    <col min="12" max="12" width="11.7109375" style="2" customWidth="1"/>
    <col min="13" max="13" width="13.7109375" style="4" customWidth="1"/>
    <col min="14" max="14" width="31.00390625" style="5" customWidth="1"/>
    <col min="15" max="15" width="31.7109375" style="0" customWidth="1"/>
  </cols>
  <sheetData>
    <row r="1" spans="1:15" s="6" customFormat="1" ht="23.2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8" s="6" customFormat="1" ht="23.25" customHeight="1">
      <c r="A2" s="194" t="s">
        <v>89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Q2" s="7"/>
      <c r="R2" s="7"/>
    </row>
    <row r="3" spans="1:18" s="6" customFormat="1" ht="23.25" customHeight="1">
      <c r="A3" s="194" t="s">
        <v>324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Q3" s="7"/>
      <c r="R3" s="7"/>
    </row>
    <row r="4" spans="1:15" s="6" customFormat="1" ht="60" customHeight="1">
      <c r="A4" s="216" t="s">
        <v>294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8" s="6" customFormat="1" ht="23.25" customHeight="1">
      <c r="A5" s="217" t="s">
        <v>317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Q5" s="7"/>
      <c r="R5" s="7"/>
    </row>
    <row r="6" spans="1:15" s="108" customFormat="1" ht="30" customHeight="1">
      <c r="A6" s="251" t="s">
        <v>18</v>
      </c>
      <c r="B6" s="251"/>
      <c r="C6" s="251"/>
      <c r="D6" s="251"/>
      <c r="E6" s="251"/>
      <c r="F6" s="251"/>
      <c r="G6" s="113" t="s">
        <v>21</v>
      </c>
      <c r="H6" s="252" t="s">
        <v>77</v>
      </c>
      <c r="I6" s="252"/>
      <c r="J6" s="252"/>
      <c r="K6" s="252"/>
      <c r="L6" s="252"/>
      <c r="M6" s="252"/>
      <c r="N6" s="252"/>
      <c r="O6" s="107"/>
    </row>
    <row r="7" spans="1:15" s="17" customFormat="1" ht="42.75" customHeight="1">
      <c r="A7" s="11" t="s">
        <v>1</v>
      </c>
      <c r="B7" s="11" t="s">
        <v>2</v>
      </c>
      <c r="C7" s="11" t="s">
        <v>3</v>
      </c>
      <c r="D7" s="11" t="s">
        <v>59</v>
      </c>
      <c r="E7" s="12" t="s">
        <v>4</v>
      </c>
      <c r="F7" s="11" t="s">
        <v>5</v>
      </c>
      <c r="G7" s="13" t="s">
        <v>6</v>
      </c>
      <c r="H7" s="14" t="s">
        <v>7</v>
      </c>
      <c r="I7" s="14" t="s">
        <v>8</v>
      </c>
      <c r="J7" s="11" t="s">
        <v>10</v>
      </c>
      <c r="K7" s="13" t="s">
        <v>9</v>
      </c>
      <c r="L7" s="15" t="s">
        <v>11</v>
      </c>
      <c r="M7" s="11" t="s">
        <v>12</v>
      </c>
      <c r="N7" s="16" t="s">
        <v>13</v>
      </c>
      <c r="O7" s="16" t="s">
        <v>14</v>
      </c>
    </row>
    <row r="8" spans="1:15" s="17" customFormat="1" ht="48" customHeight="1">
      <c r="A8" s="29">
        <v>79</v>
      </c>
      <c r="B8" s="30"/>
      <c r="C8" s="38">
        <v>1</v>
      </c>
      <c r="D8" s="109"/>
      <c r="E8" s="31">
        <f>SUM(M8/I8)</f>
        <v>8.272727272727273</v>
      </c>
      <c r="F8" s="188" t="s">
        <v>250</v>
      </c>
      <c r="G8" s="186" t="s">
        <v>76</v>
      </c>
      <c r="H8" s="110" t="s">
        <v>291</v>
      </c>
      <c r="I8" s="19">
        <v>110</v>
      </c>
      <c r="J8" s="114">
        <v>35</v>
      </c>
      <c r="K8" s="111" t="s">
        <v>331</v>
      </c>
      <c r="L8" s="20">
        <v>26</v>
      </c>
      <c r="M8" s="112">
        <f>SUM(L8*J8)</f>
        <v>910</v>
      </c>
      <c r="N8" s="22" t="s">
        <v>306</v>
      </c>
      <c r="O8" s="159" t="s">
        <v>323</v>
      </c>
    </row>
    <row r="9" spans="1:15" s="108" customFormat="1" ht="30" customHeight="1">
      <c r="A9" s="251" t="s">
        <v>18</v>
      </c>
      <c r="B9" s="251"/>
      <c r="C9" s="251"/>
      <c r="D9" s="251"/>
      <c r="E9" s="251"/>
      <c r="F9" s="251"/>
      <c r="G9" s="115" t="s">
        <v>16</v>
      </c>
      <c r="H9" s="252" t="s">
        <v>93</v>
      </c>
      <c r="I9" s="252"/>
      <c r="J9" s="252"/>
      <c r="K9" s="252"/>
      <c r="L9" s="252"/>
      <c r="M9" s="252"/>
      <c r="N9" s="252"/>
      <c r="O9" s="107"/>
    </row>
    <row r="10" spans="1:15" ht="53.25" customHeight="1">
      <c r="A10" s="11" t="s">
        <v>1</v>
      </c>
      <c r="B10" s="11" t="s">
        <v>2</v>
      </c>
      <c r="C10" s="11" t="s">
        <v>3</v>
      </c>
      <c r="D10" s="11" t="s">
        <v>59</v>
      </c>
      <c r="E10" s="12" t="s">
        <v>4</v>
      </c>
      <c r="F10" s="11" t="s">
        <v>5</v>
      </c>
      <c r="G10" s="13" t="s">
        <v>6</v>
      </c>
      <c r="H10" s="14" t="s">
        <v>7</v>
      </c>
      <c r="I10" s="14" t="s">
        <v>8</v>
      </c>
      <c r="J10" s="11" t="s">
        <v>10</v>
      </c>
      <c r="K10" s="13" t="s">
        <v>9</v>
      </c>
      <c r="L10" s="15" t="s">
        <v>11</v>
      </c>
      <c r="M10" s="11" t="s">
        <v>12</v>
      </c>
      <c r="N10" s="16" t="s">
        <v>13</v>
      </c>
      <c r="O10" s="99" t="s">
        <v>14</v>
      </c>
    </row>
    <row r="11" spans="1:15" s="17" customFormat="1" ht="48" customHeight="1">
      <c r="A11" s="29">
        <v>80</v>
      </c>
      <c r="B11" s="30"/>
      <c r="C11" s="38">
        <v>1</v>
      </c>
      <c r="D11" s="109"/>
      <c r="E11" s="31">
        <f>SUM(M11/I11)</f>
        <v>46.83168316831683</v>
      </c>
      <c r="F11" s="188" t="s">
        <v>216</v>
      </c>
      <c r="G11" s="186" t="s">
        <v>78</v>
      </c>
      <c r="H11" s="110" t="s">
        <v>292</v>
      </c>
      <c r="I11" s="19">
        <v>101</v>
      </c>
      <c r="J11" s="116">
        <v>55</v>
      </c>
      <c r="K11" s="111" t="s">
        <v>332</v>
      </c>
      <c r="L11" s="20">
        <v>86</v>
      </c>
      <c r="M11" s="112">
        <f>SUM(L11*J11)</f>
        <v>4730</v>
      </c>
      <c r="N11" s="22" t="s">
        <v>302</v>
      </c>
      <c r="O11" s="138" t="s">
        <v>95</v>
      </c>
    </row>
    <row r="12" spans="1:15" s="17" customFormat="1" ht="48" customHeight="1">
      <c r="A12" s="29">
        <v>81</v>
      </c>
      <c r="B12" s="30"/>
      <c r="C12" s="38">
        <v>2</v>
      </c>
      <c r="D12" s="109"/>
      <c r="E12" s="31">
        <f>SUM(M12/I12)</f>
        <v>39.6</v>
      </c>
      <c r="F12" s="188" t="s">
        <v>52</v>
      </c>
      <c r="G12" s="186" t="s">
        <v>51</v>
      </c>
      <c r="H12" s="110" t="s">
        <v>293</v>
      </c>
      <c r="I12" s="19">
        <v>100</v>
      </c>
      <c r="J12" s="116">
        <v>55</v>
      </c>
      <c r="K12" s="111" t="s">
        <v>297</v>
      </c>
      <c r="L12" s="20">
        <v>72</v>
      </c>
      <c r="M12" s="112">
        <f>SUM(L12*J12)</f>
        <v>3960</v>
      </c>
      <c r="N12" s="22" t="s">
        <v>305</v>
      </c>
      <c r="O12" s="159" t="s">
        <v>323</v>
      </c>
    </row>
    <row r="13" spans="1:14" s="63" customFormat="1" ht="27" customHeight="1">
      <c r="A13" s="212" t="s">
        <v>45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62"/>
      <c r="M13" s="62"/>
      <c r="N13" s="62"/>
    </row>
    <row r="14" spans="1:16" s="63" customFormat="1" ht="42" customHeight="1">
      <c r="A14" s="195" t="s">
        <v>47</v>
      </c>
      <c r="B14" s="196"/>
      <c r="C14" s="196"/>
      <c r="D14" s="197"/>
      <c r="E14" s="37" t="s">
        <v>213</v>
      </c>
      <c r="F14" s="198" t="s">
        <v>214</v>
      </c>
      <c r="G14" s="199"/>
      <c r="H14" s="200" t="s">
        <v>211</v>
      </c>
      <c r="I14" s="199"/>
      <c r="J14" s="195"/>
      <c r="K14" s="197"/>
      <c r="L14" s="65"/>
      <c r="N14" s="70"/>
      <c r="O14" s="65"/>
      <c r="P14" s="65"/>
    </row>
    <row r="15" spans="1:16" s="63" customFormat="1" ht="42" customHeight="1">
      <c r="A15" s="195" t="s">
        <v>54</v>
      </c>
      <c r="B15" s="196"/>
      <c r="C15" s="196"/>
      <c r="D15" s="197"/>
      <c r="E15" s="37" t="s">
        <v>46</v>
      </c>
      <c r="F15" s="198" t="s">
        <v>43</v>
      </c>
      <c r="G15" s="199"/>
      <c r="H15" s="200" t="s">
        <v>44</v>
      </c>
      <c r="I15" s="199"/>
      <c r="J15" s="195" t="s">
        <v>38</v>
      </c>
      <c r="K15" s="197"/>
      <c r="L15" s="65"/>
      <c r="N15" s="71"/>
      <c r="O15" s="65"/>
      <c r="P15" s="65"/>
    </row>
    <row r="16" spans="1:16" s="63" customFormat="1" ht="42" customHeight="1">
      <c r="A16" s="195" t="s">
        <v>37</v>
      </c>
      <c r="B16" s="196"/>
      <c r="C16" s="196"/>
      <c r="D16" s="197"/>
      <c r="E16" s="37" t="s">
        <v>46</v>
      </c>
      <c r="F16" s="198" t="s">
        <v>43</v>
      </c>
      <c r="G16" s="199"/>
      <c r="H16" s="200" t="s">
        <v>44</v>
      </c>
      <c r="I16" s="199"/>
      <c r="J16" s="195" t="s">
        <v>38</v>
      </c>
      <c r="K16" s="197"/>
      <c r="L16" s="65"/>
      <c r="O16" s="65"/>
      <c r="P16" s="65"/>
    </row>
    <row r="17" spans="1:16" s="63" customFormat="1" ht="42" customHeight="1">
      <c r="A17" s="195" t="s">
        <v>37</v>
      </c>
      <c r="B17" s="196"/>
      <c r="C17" s="196"/>
      <c r="D17" s="197"/>
      <c r="E17" s="37" t="s">
        <v>15</v>
      </c>
      <c r="F17" s="198" t="s">
        <v>49</v>
      </c>
      <c r="G17" s="199"/>
      <c r="H17" s="200" t="s">
        <v>48</v>
      </c>
      <c r="I17" s="199"/>
      <c r="J17" s="195" t="s">
        <v>50</v>
      </c>
      <c r="K17" s="197"/>
      <c r="L17" s="65"/>
      <c r="N17" s="71"/>
      <c r="O17" s="65"/>
      <c r="P17" s="65"/>
    </row>
    <row r="18" spans="1:16" s="63" customFormat="1" ht="42" customHeight="1">
      <c r="A18" s="195" t="s">
        <v>37</v>
      </c>
      <c r="B18" s="196"/>
      <c r="C18" s="196"/>
      <c r="D18" s="197"/>
      <c r="E18" s="37" t="s">
        <v>24</v>
      </c>
      <c r="F18" s="198" t="s">
        <v>25</v>
      </c>
      <c r="G18" s="199"/>
      <c r="H18" s="200" t="s">
        <v>212</v>
      </c>
      <c r="I18" s="199"/>
      <c r="J18" s="195" t="s">
        <v>41</v>
      </c>
      <c r="K18" s="197"/>
      <c r="L18" s="65"/>
      <c r="N18" s="71"/>
      <c r="O18" s="65"/>
      <c r="P18" s="65"/>
    </row>
    <row r="19" spans="1:16" s="63" customFormat="1" ht="42" customHeight="1">
      <c r="A19" s="195" t="s">
        <v>37</v>
      </c>
      <c r="B19" s="196"/>
      <c r="C19" s="196"/>
      <c r="D19" s="197"/>
      <c r="E19" s="37" t="s">
        <v>52</v>
      </c>
      <c r="F19" s="198" t="s">
        <v>51</v>
      </c>
      <c r="G19" s="199"/>
      <c r="H19" s="200" t="s">
        <v>53</v>
      </c>
      <c r="I19" s="199"/>
      <c r="J19" s="195" t="s">
        <v>36</v>
      </c>
      <c r="K19" s="197"/>
      <c r="L19" s="65"/>
      <c r="N19" s="71"/>
      <c r="O19" s="65"/>
      <c r="P19" s="65"/>
    </row>
    <row r="20" spans="1:16" s="63" customFormat="1" ht="42" customHeight="1">
      <c r="A20" s="195" t="s">
        <v>39</v>
      </c>
      <c r="B20" s="196"/>
      <c r="C20" s="196"/>
      <c r="D20" s="197"/>
      <c r="E20" s="37" t="s">
        <v>57</v>
      </c>
      <c r="F20" s="198" t="s">
        <v>56</v>
      </c>
      <c r="G20" s="199"/>
      <c r="H20" s="200" t="s">
        <v>44</v>
      </c>
      <c r="I20" s="199"/>
      <c r="J20" s="195"/>
      <c r="K20" s="197"/>
      <c r="L20" s="65"/>
      <c r="N20" s="71"/>
      <c r="O20" s="65"/>
      <c r="P20" s="65"/>
    </row>
    <row r="21" spans="1:16" s="63" customFormat="1" ht="42" customHeight="1">
      <c r="A21" s="195" t="s">
        <v>40</v>
      </c>
      <c r="B21" s="196"/>
      <c r="C21" s="196"/>
      <c r="D21" s="197"/>
      <c r="E21" s="187"/>
      <c r="F21" s="198" t="s">
        <v>263</v>
      </c>
      <c r="G21" s="199"/>
      <c r="H21" s="200" t="s">
        <v>44</v>
      </c>
      <c r="I21" s="199"/>
      <c r="J21" s="195" t="s">
        <v>41</v>
      </c>
      <c r="K21" s="197"/>
      <c r="L21" s="65"/>
      <c r="N21" s="71"/>
      <c r="O21" s="65"/>
      <c r="P21" s="65"/>
    </row>
    <row r="22" spans="1:16" s="63" customFormat="1" ht="42" customHeight="1">
      <c r="A22" s="195" t="s">
        <v>42</v>
      </c>
      <c r="B22" s="196"/>
      <c r="C22" s="196"/>
      <c r="D22" s="197"/>
      <c r="E22" s="64" t="s">
        <v>57</v>
      </c>
      <c r="F22" s="198" t="s">
        <v>56</v>
      </c>
      <c r="G22" s="199"/>
      <c r="H22" s="200" t="s">
        <v>44</v>
      </c>
      <c r="I22" s="199"/>
      <c r="J22" s="195"/>
      <c r="K22" s="197"/>
      <c r="L22" s="65"/>
      <c r="N22" s="71"/>
      <c r="O22" s="65"/>
      <c r="P22" s="65"/>
    </row>
  </sheetData>
  <sheetProtection selectLockedCells="1" selectUnlockedCells="1"/>
  <mergeCells count="46">
    <mergeCell ref="A6:F6"/>
    <mergeCell ref="H6:N6"/>
    <mergeCell ref="A9:F9"/>
    <mergeCell ref="H9:N9"/>
    <mergeCell ref="A1:O1"/>
    <mergeCell ref="A2:O2"/>
    <mergeCell ref="J17:K17"/>
    <mergeCell ref="A13:K13"/>
    <mergeCell ref="A14:D14"/>
    <mergeCell ref="F14:G14"/>
    <mergeCell ref="H14:I14"/>
    <mergeCell ref="J14:K14"/>
    <mergeCell ref="A15:D15"/>
    <mergeCell ref="F15:G15"/>
    <mergeCell ref="H15:I15"/>
    <mergeCell ref="J15:K15"/>
    <mergeCell ref="F19:G19"/>
    <mergeCell ref="H19:I19"/>
    <mergeCell ref="J19:K19"/>
    <mergeCell ref="A16:D16"/>
    <mergeCell ref="F16:G16"/>
    <mergeCell ref="H16:I16"/>
    <mergeCell ref="J16:K16"/>
    <mergeCell ref="A17:D17"/>
    <mergeCell ref="F17:G17"/>
    <mergeCell ref="H17:I17"/>
    <mergeCell ref="J20:K20"/>
    <mergeCell ref="A21:D21"/>
    <mergeCell ref="F21:G21"/>
    <mergeCell ref="H21:I21"/>
    <mergeCell ref="J21:K21"/>
    <mergeCell ref="A18:D18"/>
    <mergeCell ref="F18:G18"/>
    <mergeCell ref="H18:I18"/>
    <mergeCell ref="J18:K18"/>
    <mergeCell ref="A19:D19"/>
    <mergeCell ref="A3:O3"/>
    <mergeCell ref="A4:O4"/>
    <mergeCell ref="A5:O5"/>
    <mergeCell ref="A22:D22"/>
    <mergeCell ref="F22:G22"/>
    <mergeCell ref="H22:I22"/>
    <mergeCell ref="J22:K22"/>
    <mergeCell ref="A20:D20"/>
    <mergeCell ref="F20:G20"/>
    <mergeCell ref="H20:I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</dc:creator>
  <cp:keywords/>
  <dc:description/>
  <cp:lastModifiedBy>Prezident FRZ</cp:lastModifiedBy>
  <dcterms:created xsi:type="dcterms:W3CDTF">2018-11-13T18:39:24Z</dcterms:created>
  <dcterms:modified xsi:type="dcterms:W3CDTF">2019-06-04T12:40:18Z</dcterms:modified>
  <cp:category/>
  <cp:version/>
  <cp:contentType/>
  <cp:contentStatus/>
</cp:coreProperties>
</file>